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0" documentId="13_ncr:1_{4D1D32C1-63C4-4001-AC81-3593C974C127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 Sažetak" sheetId="2" r:id="rId1"/>
    <sheet name=" Račun prihoda i rashoda" sheetId="4" r:id="rId2"/>
    <sheet name="Posebni dio" sheetId="7" r:id="rId3"/>
  </sheets>
  <definedNames>
    <definedName name="_xlnm.Print_Area" localSheetId="1">' Račun prihoda i rashoda'!$A$3:$G$62</definedName>
    <definedName name="_xlnm.Print_Area" localSheetId="0">' Sažetak'!$A$1:$J$45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4" l="1"/>
  <c r="F18" i="4"/>
  <c r="G9" i="4"/>
  <c r="F9" i="4"/>
  <c r="D18" i="4"/>
  <c r="D9" i="4"/>
  <c r="E9" i="4"/>
  <c r="G16" i="2"/>
  <c r="G13" i="2"/>
  <c r="G19" i="2" s="1"/>
  <c r="E18" i="4"/>
  <c r="C43" i="4"/>
  <c r="C32" i="4"/>
  <c r="C18" i="4"/>
  <c r="C9" i="4"/>
  <c r="F45" i="2" l="1"/>
  <c r="G42" i="2" s="1"/>
  <c r="G45" i="2" s="1"/>
  <c r="H42" i="2" s="1"/>
  <c r="H45" i="2" s="1"/>
  <c r="I42" i="2" s="1"/>
  <c r="I45" i="2" s="1"/>
  <c r="J42" i="2" s="1"/>
  <c r="J45" i="2" s="1"/>
  <c r="J27" i="2"/>
  <c r="I27" i="2"/>
  <c r="H27" i="2"/>
  <c r="G27" i="2"/>
  <c r="F27" i="2"/>
  <c r="J16" i="2"/>
  <c r="I16" i="2"/>
  <c r="H16" i="2"/>
  <c r="F16" i="2"/>
  <c r="J13" i="2"/>
  <c r="I13" i="2"/>
  <c r="H13" i="2"/>
  <c r="F13" i="2"/>
  <c r="J19" i="2" l="1"/>
  <c r="J28" i="2" s="1"/>
  <c r="J35" i="2" s="1"/>
  <c r="J36" i="2" s="1"/>
  <c r="I19" i="2"/>
  <c r="I28" i="2" s="1"/>
  <c r="I35" i="2" s="1"/>
  <c r="I36" i="2" s="1"/>
  <c r="G28" i="2"/>
  <c r="G35" i="2" s="1"/>
  <c r="F19" i="2"/>
  <c r="F28" i="2" s="1"/>
  <c r="F35" i="2" s="1"/>
  <c r="F36" i="2" s="1"/>
  <c r="H19" i="2"/>
  <c r="H28" i="2" s="1"/>
  <c r="H35" i="2" s="1"/>
  <c r="H36" i="2" s="1"/>
  <c r="G36" i="2" l="1"/>
</calcChain>
</file>

<file path=xl/sharedStrings.xml><?xml version="1.0" encoding="utf-8"?>
<sst xmlns="http://schemas.openxmlformats.org/spreadsheetml/2006/main" count="163" uniqueCount="87">
  <si>
    <t>I. OPĆI DIO</t>
  </si>
  <si>
    <t>6 PRIHODI POSLOVANJA</t>
  </si>
  <si>
    <t>7 PRIHODI OD PRODAJE NEFINANCIJSKE IMOVINE</t>
  </si>
  <si>
    <t>PRIHODI UKUPNO</t>
  </si>
  <si>
    <t>3 RASHODI  POSLOVANJA</t>
  </si>
  <si>
    <t>4 RASHODI ZA NABAVU NEFINANCIJSKE IMOVINE</t>
  </si>
  <si>
    <t>RASHODI UKUPNO</t>
  </si>
  <si>
    <t>RAZLIKA - VIŠAK / MANJAK</t>
  </si>
  <si>
    <t>8 PRIMICI OD FINANCIJSKE IMOVINE I ZADUŽIVANJA</t>
  </si>
  <si>
    <t>5 IZDACI ZA FINANCIJSKU IMOVINU I OTPLATE ZAJMOVA</t>
  </si>
  <si>
    <t>NETO FINANCIRANJE</t>
  </si>
  <si>
    <t>VIŠAK / MANJAK + NETO FINANCIRANJE</t>
  </si>
  <si>
    <t>RAZRED I NAZIV</t>
  </si>
  <si>
    <t>A) SAŽETAK RAČUNA PRIHODA I RASHODA</t>
  </si>
  <si>
    <t>B) SAŽETAK RAČUNA FINANCIRANJA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</si>
  <si>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</si>
  <si>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</si>
  <si>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</si>
  <si>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</si>
  <si>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</si>
  <si>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</si>
  <si>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NAZIV</t>
  </si>
  <si>
    <t xml:space="preserve">A. RAČUN PRIHODA I RASHODA </t>
  </si>
  <si>
    <t>A1. PRIHODI I RASHODI PREMA EKONOMSKOJ KLASIFIKACIJI</t>
  </si>
  <si>
    <t>UKUPNO PRIHODI</t>
  </si>
  <si>
    <t>Prihodi poslovanja</t>
  </si>
  <si>
    <t>Pomoći iz inozemstva i od subjekata unutar općeg proračuna</t>
  </si>
  <si>
    <t xml:space="preserve"> Prihodi od prodaje proizvoda i robe te pruženih usluga i prihodi od donacija</t>
  </si>
  <si>
    <t>UKUPNO RASHODI</t>
  </si>
  <si>
    <t>Rashodi poslovanja</t>
  </si>
  <si>
    <t>Rashodi za zaposlene</t>
  </si>
  <si>
    <t>Materijalni rashodi</t>
  </si>
  <si>
    <t>Rashodi za nabavu nefinancijske imovine</t>
  </si>
  <si>
    <t>A2. PRIHODI I RASHODI PREMA IZVORIMA FINANCIRANJA</t>
  </si>
  <si>
    <t>1 Opći prihodi i primici</t>
  </si>
  <si>
    <t>11 Opći prihodi i primici</t>
  </si>
  <si>
    <t>Razred/
skupina</t>
  </si>
  <si>
    <t>Opći prihodi i primici</t>
  </si>
  <si>
    <t>A3. RASHODI PREMA FUNKCIJSKOJ KLASIFIKACIJI</t>
  </si>
  <si>
    <t>Prihodi za posebne namjene</t>
  </si>
  <si>
    <t>VIŠAK / MANJAK TEKUĆE GODINE
(VIŠAK / MANJAK + NETO FINANCIRANJE)</t>
  </si>
  <si>
    <t>PROJEKCIJA 
2027.</t>
  </si>
  <si>
    <t>Prihodi od upravnih i administrativnih pristojbi, pristojbi po posebnim propisima</t>
  </si>
  <si>
    <t>Prihodi iz nadležnog proračuna</t>
  </si>
  <si>
    <t>Financijski rashodi</t>
  </si>
  <si>
    <t>Rashodi za nabavu proizvedene dugotrajne imovine</t>
  </si>
  <si>
    <t>Sufinanciranje cijene usluge</t>
  </si>
  <si>
    <t>Pomoći</t>
  </si>
  <si>
    <t>Donacije</t>
  </si>
  <si>
    <t>Donacije - PK</t>
  </si>
  <si>
    <t>Tekuće pomoći iz državnog proračuna-PK</t>
  </si>
  <si>
    <t>09</t>
  </si>
  <si>
    <t>Obrazovanje</t>
  </si>
  <si>
    <t>091</t>
  </si>
  <si>
    <t>Predškolsko i osnovno obrazovanje</t>
  </si>
  <si>
    <t>IZVRŠENJE</t>
  </si>
  <si>
    <t>PLAN</t>
  </si>
  <si>
    <t>PROJEKCIJA</t>
  </si>
  <si>
    <t>BROJČANA OZNAKA I NAZIV</t>
  </si>
  <si>
    <t xml:space="preserve">UKUPNO RASHODI / IZDACI	</t>
  </si>
  <si>
    <t>Razdjel 003 PRORAČUNSKI KORISNICI</t>
  </si>
  <si>
    <t>Glava 00302 VRTIĆ</t>
  </si>
  <si>
    <t>28782 DJEČJI VRTIĆ "BAMBI" SUNJA</t>
  </si>
  <si>
    <t>Program 1008 PROGRAM PREDŠKOLSKOG ODGOJA</t>
  </si>
  <si>
    <t xml:space="preserve">Aktivnost A100001 Redovna djelatnost dječjeg vrtića </t>
  </si>
  <si>
    <t>Izvor 1.0. OPĆI PRIHODI I PRIMICI</t>
  </si>
  <si>
    <t>3 Rashodi poslovanja</t>
  </si>
  <si>
    <t>31 Rashodi za zaposlene</t>
  </si>
  <si>
    <t>32 Materijalni rashodi</t>
  </si>
  <si>
    <t>34 Financijski rashodi</t>
  </si>
  <si>
    <t>4 Rashodi za nabavu nefinancijske imovine</t>
  </si>
  <si>
    <t>42 Rashodi za nabavu proizvedene dugotrajne imovine</t>
  </si>
  <si>
    <t>Izvor 4.6. SUFINANCIRANJE CIJENE USLUGE - PK</t>
  </si>
  <si>
    <t>Izvor 5.2. TEKUĆE POMOĆI IZ DRŽAVNOG PRORAČUNA</t>
  </si>
  <si>
    <t>Izvor 5.2.1 TEKUĆE POMOĆI IZ DRŽAVNOG PRORAČUNA - PK</t>
  </si>
  <si>
    <t>Izvor 6.1. DONACIJE - PK</t>
  </si>
  <si>
    <t>Aktivnost A100002 Mala škola</t>
  </si>
  <si>
    <t xml:space="preserve">II. POSEBNI DIO </t>
  </si>
  <si>
    <t xml:space="preserve">
FINANCIJSKI PLAN DJEČJEG VRTIĆA BAMBI SUNJA ZA 2026. GODINU
 I PROJEKCIJE ZA 2027. I 2028. GODINU</t>
  </si>
  <si>
    <t>IZVRŠENJE 
2024.</t>
  </si>
  <si>
    <t>TEKUĆI PLAN 
2025.</t>
  </si>
  <si>
    <t>PLAN 
2026.</t>
  </si>
  <si>
    <t>PROJEKCIJA
2028.</t>
  </si>
  <si>
    <t>PROJEKCIJA 
2028.</t>
  </si>
  <si>
    <t>Na temelju članka 28. Zakona o proračunu(NN 87/08, 136/12, 15/15 i 144/21) i članka 61. Statuta Dječjeg vrtića Bambi Sunja, KLASA: 011-02/22-01/01, URBROJ: 2176-75-01-22-03 od 27. listopada 2022. godine, Upravno vijeće na svojoj 9.sjednici održanoj 29.prosinca 2025.godine, donosi</t>
  </si>
  <si>
    <t>Predsjednica Upravnog vijeća</t>
  </si>
  <si>
    <t>Milana Sadiković Lukić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</si>
</sst>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4" fillId="0" borderId="0" xfId="1" applyFont="1"/>
    <xf numFmtId="0" fontId="4" fillId="0" borderId="0" xfId="2" applyFont="1"/>
    <xf numFmtId="0" fontId="6" fillId="0" borderId="0" xfId="2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6" fillId="0" borderId="0" xfId="2" applyFont="1" applyAlignment="1">
      <alignment horizontal="left" wrapText="1"/>
    </xf>
    <xf numFmtId="0" fontId="10" fillId="0" borderId="0" xfId="2" applyFont="1" applyAlignment="1">
      <alignment wrapText="1"/>
    </xf>
    <xf numFmtId="0" fontId="6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right" vertical="center"/>
    </xf>
    <xf numFmtId="3" fontId="13" fillId="3" borderId="4" xfId="2" applyNumberFormat="1" applyFont="1" applyFill="1" applyBorder="1" applyAlignment="1">
      <alignment horizontal="right"/>
    </xf>
    <xf numFmtId="3" fontId="13" fillId="0" borderId="4" xfId="2" applyNumberFormat="1" applyFont="1" applyBorder="1" applyAlignment="1">
      <alignment horizontal="right"/>
    </xf>
    <xf numFmtId="0" fontId="15" fillId="3" borderId="2" xfId="2" applyFont="1" applyFill="1" applyBorder="1" applyAlignment="1">
      <alignment horizontal="left" vertical="center"/>
    </xf>
    <xf numFmtId="3" fontId="13" fillId="0" borderId="4" xfId="2" applyNumberFormat="1" applyFont="1" applyBorder="1" applyAlignment="1">
      <alignment horizontal="right" wrapText="1"/>
    </xf>
    <xf numFmtId="0" fontId="10" fillId="0" borderId="0" xfId="2" applyFont="1" applyAlignment="1">
      <alignment horizontal="center" vertical="center" wrapText="1"/>
    </xf>
    <xf numFmtId="0" fontId="8" fillId="0" borderId="0" xfId="2" applyFont="1"/>
    <xf numFmtId="0" fontId="6" fillId="0" borderId="0" xfId="2" quotePrefix="1" applyFont="1" applyAlignment="1">
      <alignment horizontal="center" vertical="center" wrapText="1"/>
    </xf>
    <xf numFmtId="3" fontId="15" fillId="4" borderId="2" xfId="2" quotePrefix="1" applyNumberFormat="1" applyFont="1" applyFill="1" applyBorder="1" applyAlignment="1">
      <alignment horizontal="right"/>
    </xf>
    <xf numFmtId="3" fontId="15" fillId="4" borderId="4" xfId="2" applyNumberFormat="1" applyFont="1" applyFill="1" applyBorder="1" applyAlignment="1">
      <alignment horizontal="right" wrapText="1"/>
    </xf>
    <xf numFmtId="3" fontId="15" fillId="3" borderId="2" xfId="2" quotePrefix="1" applyNumberFormat="1" applyFont="1" applyFill="1" applyBorder="1" applyAlignment="1">
      <alignment horizontal="right"/>
    </xf>
    <xf numFmtId="3" fontId="15" fillId="3" borderId="4" xfId="2" quotePrefix="1" applyNumberFormat="1" applyFont="1" applyFill="1" applyBorder="1" applyAlignment="1">
      <alignment horizontal="right"/>
    </xf>
    <xf numFmtId="0" fontId="18" fillId="0" borderId="0" xfId="2" applyFont="1" applyAlignment="1">
      <alignment wrapText="1"/>
    </xf>
    <xf numFmtId="0" fontId="19" fillId="0" borderId="0" xfId="2" quotePrefix="1" applyFont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16" fillId="0" borderId="0" xfId="2" applyFont="1"/>
    <xf numFmtId="3" fontId="13" fillId="3" borderId="2" xfId="2" quotePrefix="1" applyNumberFormat="1" applyFont="1" applyFill="1" applyBorder="1" applyAlignment="1">
      <alignment horizontal="right"/>
    </xf>
    <xf numFmtId="3" fontId="13" fillId="3" borderId="4" xfId="2" quotePrefix="1" applyNumberFormat="1" applyFont="1" applyFill="1" applyBorder="1" applyAlignment="1">
      <alignment horizontal="right"/>
    </xf>
    <xf numFmtId="0" fontId="17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9" fillId="0" borderId="0" xfId="2" applyFont="1" applyAlignment="1">
      <alignment wrapText="1"/>
    </xf>
    <xf numFmtId="0" fontId="16" fillId="3" borderId="3" xfId="2" applyFont="1" applyFill="1" applyBorder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4" fillId="0" borderId="0" xfId="3" applyFont="1"/>
    <xf numFmtId="0" fontId="8" fillId="0" borderId="0" xfId="3" applyFont="1" applyAlignment="1">
      <alignment vertical="center" wrapText="1"/>
    </xf>
    <xf numFmtId="0" fontId="9" fillId="0" borderId="0" xfId="3" applyFont="1" applyAlignment="1">
      <alignment wrapText="1"/>
    </xf>
    <xf numFmtId="0" fontId="9" fillId="0" borderId="0" xfId="3" applyFont="1" applyAlignment="1">
      <alignment vertical="center" wrapText="1"/>
    </xf>
    <xf numFmtId="0" fontId="13" fillId="3" borderId="4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4" xfId="3" quotePrefix="1" applyFont="1" applyFill="1" applyBorder="1" applyAlignment="1">
      <alignment horizontal="center" vertical="center" wrapText="1"/>
    </xf>
    <xf numFmtId="0" fontId="14" fillId="3" borderId="4" xfId="3" quotePrefix="1" applyFont="1" applyFill="1" applyBorder="1" applyAlignment="1">
      <alignment horizontal="center" vertical="center" wrapText="1"/>
    </xf>
    <xf numFmtId="0" fontId="21" fillId="0" borderId="0" xfId="3" applyFont="1"/>
    <xf numFmtId="0" fontId="15" fillId="2" borderId="4" xfId="3" applyFont="1" applyFill="1" applyBorder="1" applyAlignment="1">
      <alignment horizontal="left" vertical="center" wrapText="1"/>
    </xf>
    <xf numFmtId="3" fontId="8" fillId="2" borderId="4" xfId="3" applyNumberFormat="1" applyFont="1" applyFill="1" applyBorder="1" applyAlignment="1">
      <alignment horizontal="right"/>
    </xf>
    <xf numFmtId="0" fontId="16" fillId="2" borderId="4" xfId="3" applyFont="1" applyFill="1" applyBorder="1" applyAlignment="1">
      <alignment horizontal="left" vertical="center" wrapText="1"/>
    </xf>
    <xf numFmtId="0" fontId="16" fillId="2" borderId="4" xfId="3" quotePrefix="1" applyFont="1" applyFill="1" applyBorder="1" applyAlignment="1">
      <alignment horizontal="left" vertical="center"/>
    </xf>
    <xf numFmtId="0" fontId="15" fillId="2" borderId="4" xfId="3" quotePrefix="1" applyFont="1" applyFill="1" applyBorder="1" applyAlignment="1">
      <alignment horizontal="left" vertical="center"/>
    </xf>
    <xf numFmtId="0" fontId="16" fillId="2" borderId="4" xfId="3" quotePrefix="1" applyFont="1" applyFill="1" applyBorder="1" applyAlignment="1">
      <alignment horizontal="left" vertical="center" wrapText="1"/>
    </xf>
    <xf numFmtId="0" fontId="22" fillId="2" borderId="4" xfId="3" quotePrefix="1" applyFont="1" applyFill="1" applyBorder="1" applyAlignment="1">
      <alignment horizontal="left" vertical="center"/>
    </xf>
    <xf numFmtId="0" fontId="15" fillId="2" borderId="4" xfId="3" applyFont="1" applyFill="1" applyBorder="1" applyAlignment="1">
      <alignment horizontal="left" vertical="center"/>
    </xf>
    <xf numFmtId="0" fontId="15" fillId="2" borderId="4" xfId="3" applyFont="1" applyFill="1" applyBorder="1" applyAlignment="1">
      <alignment vertical="center" wrapText="1"/>
    </xf>
    <xf numFmtId="0" fontId="16" fillId="2" borderId="4" xfId="3" applyFont="1" applyFill="1" applyBorder="1" applyAlignment="1">
      <alignment vertical="center" wrapText="1"/>
    </xf>
    <xf numFmtId="0" fontId="16" fillId="2" borderId="4" xfId="3" applyFont="1" applyFill="1" applyBorder="1" applyAlignment="1">
      <alignment horizontal="left" vertical="center" wrapText="1" indent="2"/>
    </xf>
    <xf numFmtId="0" fontId="16" fillId="2" borderId="4" xfId="3" quotePrefix="1" applyFont="1" applyFill="1" applyBorder="1" applyAlignment="1">
      <alignment horizontal="left" vertical="center" indent="2"/>
    </xf>
    <xf numFmtId="0" fontId="5" fillId="0" borderId="0" xfId="3" applyFont="1" applyAlignment="1">
      <alignment vertical="center" wrapText="1"/>
    </xf>
    <xf numFmtId="49" fontId="15" fillId="2" borderId="4" xfId="3" applyNumberFormat="1" applyFont="1" applyFill="1" applyBorder="1" applyAlignment="1">
      <alignment horizontal="left" vertical="center" wrapText="1"/>
    </xf>
    <xf numFmtId="49" fontId="16" fillId="2" borderId="4" xfId="3" applyNumberFormat="1" applyFont="1" applyFill="1" applyBorder="1" applyAlignment="1">
      <alignment horizontal="left" vertical="center" wrapText="1" indent="2"/>
    </xf>
    <xf numFmtId="49" fontId="16" fillId="2" borderId="4" xfId="3" quotePrefix="1" applyNumberFormat="1" applyFont="1" applyFill="1" applyBorder="1" applyAlignment="1">
      <alignment horizontal="left" vertical="center" indent="2"/>
    </xf>
    <xf numFmtId="0" fontId="5" fillId="0" borderId="0" xfId="3" applyFont="1" applyAlignment="1">
      <alignment horizontal="left" vertical="center"/>
    </xf>
    <xf numFmtId="0" fontId="13" fillId="0" borderId="4" xfId="3" quotePrefix="1" applyFont="1" applyBorder="1" applyAlignment="1">
      <alignment horizontal="center" vertical="center" wrapText="1"/>
    </xf>
    <xf numFmtId="0" fontId="13" fillId="2" borderId="4" xfId="3" applyFont="1" applyFill="1" applyBorder="1" applyAlignment="1">
      <alignment horizontal="center" vertical="center" wrapText="1"/>
    </xf>
    <xf numFmtId="0" fontId="14" fillId="0" borderId="4" xfId="3" quotePrefix="1" applyFont="1" applyBorder="1" applyAlignment="1">
      <alignment horizontal="center" vertical="center" wrapText="1"/>
    </xf>
    <xf numFmtId="0" fontId="14" fillId="2" borderId="4" xfId="3" applyFont="1" applyFill="1" applyBorder="1" applyAlignment="1">
      <alignment horizontal="center" vertical="center" wrapText="1"/>
    </xf>
    <xf numFmtId="3" fontId="15" fillId="2" borderId="4" xfId="3" applyNumberFormat="1" applyFont="1" applyFill="1" applyBorder="1" applyAlignment="1">
      <alignment horizontal="right" vertical="center" wrapText="1"/>
    </xf>
    <xf numFmtId="3" fontId="16" fillId="2" borderId="4" xfId="3" applyNumberFormat="1" applyFont="1" applyFill="1" applyBorder="1" applyAlignment="1">
      <alignment horizontal="right" vertical="center" wrapText="1"/>
    </xf>
    <xf numFmtId="3" fontId="16" fillId="2" borderId="4" xfId="3" quotePrefix="1" applyNumberFormat="1" applyFont="1" applyFill="1" applyBorder="1" applyAlignment="1">
      <alignment horizontal="left" vertical="center"/>
    </xf>
    <xf numFmtId="3" fontId="15" fillId="2" borderId="4" xfId="3" applyNumberFormat="1" applyFont="1" applyFill="1" applyBorder="1" applyAlignment="1">
      <alignment vertical="center" wrapText="1"/>
    </xf>
    <xf numFmtId="3" fontId="16" fillId="2" borderId="4" xfId="3" applyNumberFormat="1" applyFont="1" applyFill="1" applyBorder="1" applyAlignment="1">
      <alignment vertical="center" wrapText="1"/>
    </xf>
    <xf numFmtId="3" fontId="16" fillId="2" borderId="4" xfId="3" quotePrefix="1" applyNumberFormat="1" applyFont="1" applyFill="1" applyBorder="1" applyAlignment="1">
      <alignment horizontal="right" vertical="center"/>
    </xf>
    <xf numFmtId="3" fontId="22" fillId="2" borderId="4" xfId="3" quotePrefix="1" applyNumberFormat="1" applyFont="1" applyFill="1" applyBorder="1" applyAlignment="1">
      <alignment horizontal="right" vertical="center"/>
    </xf>
    <xf numFmtId="3" fontId="16" fillId="2" borderId="4" xfId="3" quotePrefix="1" applyNumberFormat="1" applyFont="1" applyFill="1" applyBorder="1" applyAlignment="1">
      <alignment horizontal="right" vertical="center" wrapText="1"/>
    </xf>
    <xf numFmtId="3" fontId="15" fillId="2" borderId="4" xfId="3" quotePrefix="1" applyNumberFormat="1" applyFont="1" applyFill="1" applyBorder="1" applyAlignment="1">
      <alignment horizontal="right" vertical="center" wrapText="1"/>
    </xf>
    <xf numFmtId="3" fontId="8" fillId="2" borderId="4" xfId="3" applyNumberFormat="1" applyFont="1" applyFill="1" applyBorder="1"/>
    <xf numFmtId="3" fontId="16" fillId="2" borderId="4" xfId="3" quotePrefix="1" applyNumberFormat="1" applyFont="1" applyFill="1" applyBorder="1" applyAlignment="1">
      <alignment vertical="center" wrapText="1"/>
    </xf>
    <xf numFmtId="3" fontId="13" fillId="2" borderId="4" xfId="3" applyNumberFormat="1" applyFont="1" applyFill="1" applyBorder="1"/>
    <xf numFmtId="3" fontId="13" fillId="2" borderId="4" xfId="3" applyNumberFormat="1" applyFont="1" applyFill="1" applyBorder="1" applyAlignment="1">
      <alignment horizontal="right"/>
    </xf>
    <xf numFmtId="3" fontId="15" fillId="2" borderId="4" xfId="3" quotePrefix="1" applyNumberFormat="1" applyFont="1" applyFill="1" applyBorder="1" applyAlignment="1">
      <alignment vertical="center" wrapText="1"/>
    </xf>
    <xf numFmtId="0" fontId="23" fillId="0" borderId="0" xfId="0" applyFont="1" applyAlignment="1">
      <alignment horizontal="center"/>
    </xf>
    <xf numFmtId="4" fontId="23" fillId="5" borderId="0" xfId="0" applyNumberFormat="1" applyFont="1" applyFill="1"/>
    <xf numFmtId="0" fontId="24" fillId="6" borderId="0" xfId="0" applyFont="1" applyFill="1"/>
    <xf numFmtId="4" fontId="24" fillId="6" borderId="0" xfId="0" applyNumberFormat="1" applyFont="1" applyFill="1"/>
    <xf numFmtId="0" fontId="24" fillId="7" borderId="0" xfId="0" applyFont="1" applyFill="1"/>
    <xf numFmtId="4" fontId="24" fillId="7" borderId="0" xfId="0" applyNumberFormat="1" applyFont="1" applyFill="1"/>
    <xf numFmtId="0" fontId="24" fillId="8" borderId="0" xfId="0" applyFont="1" applyFill="1"/>
    <xf numFmtId="4" fontId="24" fillId="8" borderId="0" xfId="0" applyNumberFormat="1" applyFont="1" applyFill="1"/>
    <xf numFmtId="0" fontId="25" fillId="9" borderId="0" xfId="0" applyFont="1" applyFill="1"/>
    <xf numFmtId="4" fontId="25" fillId="9" borderId="0" xfId="0" applyNumberFormat="1" applyFont="1" applyFill="1"/>
    <xf numFmtId="0" fontId="25" fillId="10" borderId="0" xfId="0" applyFont="1" applyFill="1"/>
    <xf numFmtId="4" fontId="25" fillId="10" borderId="0" xfId="0" applyNumberFormat="1" applyFont="1" applyFill="1"/>
    <xf numFmtId="0" fontId="25" fillId="11" borderId="0" xfId="0" applyFont="1" applyFill="1"/>
    <xf numFmtId="4" fontId="25" fillId="11" borderId="0" xfId="0" applyNumberFormat="1" applyFont="1" applyFill="1"/>
    <xf numFmtId="4" fontId="23" fillId="0" borderId="0" xfId="0" applyNumberFormat="1" applyFont="1"/>
    <xf numFmtId="0" fontId="25" fillId="12" borderId="0" xfId="0" applyFont="1" applyFill="1"/>
    <xf numFmtId="4" fontId="25" fillId="12" borderId="0" xfId="0" applyNumberFormat="1" applyFont="1" applyFill="1"/>
    <xf numFmtId="0" fontId="5" fillId="0" borderId="0" xfId="2" applyFont="1" applyAlignment="1">
      <alignment horizontal="center" vertical="center" wrapText="1"/>
    </xf>
    <xf numFmtId="0" fontId="9" fillId="0" borderId="0" xfId="2" applyFont="1" applyAlignment="1">
      <alignment wrapText="1"/>
    </xf>
    <xf numFmtId="0" fontId="14" fillId="0" borderId="4" xfId="3" quotePrefix="1" applyFont="1" applyBorder="1" applyAlignment="1">
      <alignment horizontal="center" vertical="center" wrapText="1"/>
    </xf>
    <xf numFmtId="0" fontId="13" fillId="0" borderId="2" xfId="2" quotePrefix="1" applyFont="1" applyBorder="1" applyAlignment="1">
      <alignment horizontal="center" vertical="center" wrapText="1"/>
    </xf>
    <xf numFmtId="0" fontId="13" fillId="0" borderId="3" xfId="2" quotePrefix="1" applyFont="1" applyBorder="1" applyAlignment="1">
      <alignment horizontal="center" vertical="center" wrapText="1"/>
    </xf>
    <xf numFmtId="0" fontId="13" fillId="0" borderId="5" xfId="2" quotePrefix="1" applyFont="1" applyBorder="1" applyAlignment="1">
      <alignment horizontal="center" vertical="center" wrapText="1"/>
    </xf>
    <xf numFmtId="0" fontId="15" fillId="4" borderId="2" xfId="2" applyFont="1" applyFill="1" applyBorder="1" applyAlignment="1">
      <alignment horizontal="left" vertical="center" wrapText="1"/>
    </xf>
    <xf numFmtId="0" fontId="15" fillId="4" borderId="3" xfId="2" applyFont="1" applyFill="1" applyBorder="1" applyAlignment="1">
      <alignment horizontal="left" vertical="center" wrapText="1"/>
    </xf>
    <xf numFmtId="0" fontId="15" fillId="4" borderId="5" xfId="2" applyFont="1" applyFill="1" applyBorder="1" applyAlignment="1">
      <alignment horizontal="left" vertical="center" wrapText="1"/>
    </xf>
    <xf numFmtId="0" fontId="15" fillId="0" borderId="2" xfId="2" quotePrefix="1" applyFont="1" applyBorder="1" applyAlignment="1">
      <alignment horizontal="left" vertical="center"/>
    </xf>
    <xf numFmtId="0" fontId="16" fillId="0" borderId="3" xfId="2" applyFont="1" applyBorder="1" applyAlignment="1">
      <alignment vertical="center"/>
    </xf>
    <xf numFmtId="0" fontId="15" fillId="3" borderId="2" xfId="2" quotePrefix="1" applyFont="1" applyFill="1" applyBorder="1" applyAlignment="1">
      <alignment horizontal="left" vertical="center" wrapText="1"/>
    </xf>
    <xf numFmtId="0" fontId="16" fillId="3" borderId="3" xfId="2" applyFont="1" applyFill="1" applyBorder="1" applyAlignment="1">
      <alignment vertical="center" wrapText="1"/>
    </xf>
    <xf numFmtId="0" fontId="15" fillId="0" borderId="2" xfId="2" applyFont="1" applyBorder="1" applyAlignment="1">
      <alignment horizontal="left" vertical="center" wrapText="1"/>
    </xf>
    <xf numFmtId="0" fontId="16" fillId="0" borderId="3" xfId="2" applyFont="1" applyBorder="1" applyAlignment="1">
      <alignment vertical="center" wrapText="1"/>
    </xf>
    <xf numFmtId="0" fontId="15" fillId="0" borderId="2" xfId="2" quotePrefix="1" applyFont="1" applyBorder="1" applyAlignment="1">
      <alignment horizontal="left" vertical="center" wrapText="1"/>
    </xf>
    <xf numFmtId="0" fontId="13" fillId="0" borderId="2" xfId="3" quotePrefix="1" applyFont="1" applyBorder="1" applyAlignment="1">
      <alignment horizontal="center" vertical="center" wrapText="1"/>
    </xf>
    <xf numFmtId="0" fontId="13" fillId="0" borderId="3" xfId="3" quotePrefix="1" applyFont="1" applyBorder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15" fillId="3" borderId="2" xfId="2" applyFont="1" applyFill="1" applyBorder="1" applyAlignment="1">
      <alignment horizontal="left" vertical="center" wrapText="1"/>
    </xf>
    <xf numFmtId="0" fontId="16" fillId="3" borderId="3" xfId="2" applyFont="1" applyFill="1" applyBorder="1" applyAlignment="1">
      <alignment vertical="center"/>
    </xf>
    <xf numFmtId="0" fontId="15" fillId="3" borderId="3" xfId="2" applyFont="1" applyFill="1" applyBorder="1" applyAlignment="1">
      <alignment horizontal="left" vertical="center" wrapText="1"/>
    </xf>
    <xf numFmtId="0" fontId="15" fillId="3" borderId="5" xfId="2" applyFont="1" applyFill="1" applyBorder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5" fillId="0" borderId="0" xfId="3" applyFont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5" borderId="0" xfId="0" applyFont="1" applyFill="1" applyAlignment="1">
      <alignment horizontal="left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/>
  </cellXfs>
  <cellStyles count="4">
    <cellStyle name="Normal" xfId="0" builtinId="0"/>
    <cellStyle name="Normalno 2" xfId="1" xr:uid="{00000000-0005-0000-0000-000001000000}"/>
    <cellStyle name="Normalno 2 2" xfId="3" xr:uid="{00000000-0005-0000-0000-000002000000}"/>
    <cellStyle name="Normalno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zoomScaleNormal="100" workbookViewId="0">
      <selection activeCell="K10" sqref="K10"/>
    </sheetView>
  </sheetViews>
  <sheetFormatPr defaultColWidth="8.88671875" defaultRowHeight="13.8" x14ac:dyDescent="0.25"/>
  <cols>
    <col min="1" max="4" width="8.88671875" style="1"/>
    <col min="5" max="5" width="25.33203125" style="1" customWidth="1"/>
    <col min="6" max="10" width="19.44140625" style="1" customWidth="1"/>
    <col min="11" max="12" width="25.33203125" style="1" customWidth="1"/>
    <col min="13" max="16384" width="8.88671875" style="1"/>
  </cols>
  <sheetData>
    <row r="1" spans="1:10" s="32" customFormat="1" ht="15.6" customHeight="1" x14ac:dyDescent="0.25">
      <c r="B1" s="123" t="s">
        <v>84</v>
      </c>
      <c r="C1" s="123"/>
      <c r="D1" s="123"/>
      <c r="E1" s="123"/>
      <c r="F1" s="123"/>
      <c r="G1" s="123"/>
      <c r="H1" s="123"/>
      <c r="I1" s="123"/>
      <c r="J1" s="123"/>
    </row>
    <row r="2" spans="1:10" s="32" customFormat="1" ht="15.6" customHeight="1" x14ac:dyDescent="0.25">
      <c r="B2" s="123"/>
      <c r="C2" s="123"/>
      <c r="D2" s="123"/>
      <c r="E2" s="123"/>
      <c r="F2" s="123"/>
      <c r="G2" s="123"/>
      <c r="H2" s="123"/>
      <c r="I2" s="123"/>
      <c r="J2" s="123"/>
    </row>
    <row r="3" spans="1:10" s="32" customFormat="1" ht="17.399999999999999" customHeight="1" x14ac:dyDescent="0.25">
      <c r="A3" s="57"/>
      <c r="B3" s="123"/>
      <c r="C3" s="123"/>
      <c r="D3" s="123"/>
      <c r="E3" s="123"/>
      <c r="F3" s="123"/>
      <c r="G3" s="123"/>
      <c r="H3" s="123"/>
      <c r="I3" s="123"/>
      <c r="J3" s="123"/>
    </row>
    <row r="4" spans="1:10" ht="15.6" x14ac:dyDescent="0.25">
      <c r="A4" s="57"/>
    </row>
    <row r="5" spans="1:10" s="2" customFormat="1" ht="51" customHeight="1" x14ac:dyDescent="0.25">
      <c r="A5" s="93" t="s">
        <v>78</v>
      </c>
      <c r="B5" s="93"/>
      <c r="C5" s="93"/>
      <c r="D5" s="93"/>
      <c r="E5" s="93"/>
      <c r="F5" s="93"/>
      <c r="G5" s="93"/>
      <c r="H5" s="93"/>
      <c r="I5" s="93"/>
      <c r="J5" s="93"/>
    </row>
    <row r="6" spans="1:10" s="2" customFormat="1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s="2" customFormat="1" ht="15.6" x14ac:dyDescent="0.25">
      <c r="A7" s="93" t="s">
        <v>0</v>
      </c>
      <c r="B7" s="93"/>
      <c r="C7" s="93"/>
      <c r="D7" s="93"/>
      <c r="E7" s="93"/>
      <c r="F7" s="93"/>
      <c r="G7" s="93"/>
      <c r="H7" s="93"/>
      <c r="I7" s="111"/>
      <c r="J7" s="111"/>
    </row>
    <row r="8" spans="1:10" s="2" customFormat="1" ht="17.399999999999999" x14ac:dyDescent="0.25">
      <c r="A8" s="3"/>
      <c r="B8" s="3"/>
      <c r="C8" s="3"/>
      <c r="D8" s="3"/>
      <c r="E8" s="3"/>
      <c r="F8" s="3"/>
      <c r="G8" s="3"/>
      <c r="H8" s="3"/>
      <c r="I8" s="4"/>
      <c r="J8" s="4"/>
    </row>
    <row r="9" spans="1:10" s="2" customFormat="1" ht="18" customHeight="1" x14ac:dyDescent="0.3">
      <c r="A9" s="93" t="s">
        <v>13</v>
      </c>
      <c r="B9" s="94"/>
      <c r="C9" s="94"/>
      <c r="D9" s="94"/>
      <c r="E9" s="94"/>
      <c r="F9" s="94"/>
      <c r="G9" s="94"/>
      <c r="H9" s="94"/>
      <c r="I9" s="94"/>
      <c r="J9" s="94"/>
    </row>
    <row r="10" spans="1:10" s="2" customFormat="1" ht="18" x14ac:dyDescent="0.35">
      <c r="A10" s="5"/>
      <c r="B10" s="6"/>
      <c r="C10" s="6"/>
      <c r="D10" s="6"/>
      <c r="E10" s="7"/>
      <c r="F10" s="8"/>
      <c r="G10" s="8"/>
      <c r="H10" s="8"/>
      <c r="I10" s="8"/>
      <c r="J10" s="9"/>
    </row>
    <row r="11" spans="1:10" s="2" customFormat="1" ht="26.4" x14ac:dyDescent="0.25">
      <c r="A11" s="109" t="s">
        <v>12</v>
      </c>
      <c r="B11" s="110"/>
      <c r="C11" s="110"/>
      <c r="D11" s="110"/>
      <c r="E11" s="110"/>
      <c r="F11" s="58" t="s">
        <v>79</v>
      </c>
      <c r="G11" s="58" t="s">
        <v>80</v>
      </c>
      <c r="H11" s="59" t="s">
        <v>81</v>
      </c>
      <c r="I11" s="59" t="s">
        <v>41</v>
      </c>
      <c r="J11" s="59" t="s">
        <v>82</v>
      </c>
    </row>
    <row r="12" spans="1:10" s="32" customFormat="1" ht="12" customHeight="1" x14ac:dyDescent="0.25">
      <c r="A12" s="95">
        <v>1</v>
      </c>
      <c r="B12" s="95"/>
      <c r="C12" s="95"/>
      <c r="D12" s="95"/>
      <c r="E12" s="95"/>
      <c r="F12" s="60">
        <v>2</v>
      </c>
      <c r="G12" s="60">
        <v>3</v>
      </c>
      <c r="H12" s="61">
        <v>4</v>
      </c>
      <c r="I12" s="61">
        <v>5</v>
      </c>
      <c r="J12" s="61">
        <v>6</v>
      </c>
    </row>
    <row r="13" spans="1:10" s="2" customFormat="1" x14ac:dyDescent="0.25">
      <c r="A13" s="112" t="s">
        <v>3</v>
      </c>
      <c r="B13" s="105"/>
      <c r="C13" s="105"/>
      <c r="D13" s="105"/>
      <c r="E13" s="113"/>
      <c r="F13" s="10">
        <f>F14+F15</f>
        <v>332082.59999999998</v>
      </c>
      <c r="G13" s="10">
        <f t="shared" ref="G13" si="0">G14+G15</f>
        <v>433010</v>
      </c>
      <c r="H13" s="10">
        <f t="shared" ref="H13:J13" si="1">H14+H15</f>
        <v>453130</v>
      </c>
      <c r="I13" s="10">
        <f t="shared" si="1"/>
        <v>453130</v>
      </c>
      <c r="J13" s="10">
        <f t="shared" si="1"/>
        <v>453130</v>
      </c>
    </row>
    <row r="14" spans="1:10" s="2" customFormat="1" x14ac:dyDescent="0.25">
      <c r="A14" s="106" t="s">
        <v>1</v>
      </c>
      <c r="B14" s="107"/>
      <c r="C14" s="107"/>
      <c r="D14" s="107"/>
      <c r="E14" s="103"/>
      <c r="F14" s="11">
        <v>332082.59999999998</v>
      </c>
      <c r="G14" s="11">
        <v>433010</v>
      </c>
      <c r="H14" s="11">
        <v>453130</v>
      </c>
      <c r="I14" s="11">
        <v>453130</v>
      </c>
      <c r="J14" s="11">
        <v>453130</v>
      </c>
    </row>
    <row r="15" spans="1:10" s="2" customFormat="1" x14ac:dyDescent="0.25">
      <c r="A15" s="102" t="s">
        <v>2</v>
      </c>
      <c r="B15" s="103"/>
      <c r="C15" s="103"/>
      <c r="D15" s="103"/>
      <c r="E15" s="103"/>
      <c r="F15" s="11"/>
      <c r="G15" s="11">
        <v>0</v>
      </c>
      <c r="H15" s="11">
        <v>0</v>
      </c>
      <c r="I15" s="11">
        <v>0</v>
      </c>
      <c r="J15" s="11">
        <v>0</v>
      </c>
    </row>
    <row r="16" spans="1:10" s="2" customFormat="1" x14ac:dyDescent="0.25">
      <c r="A16" s="12" t="s">
        <v>6</v>
      </c>
      <c r="B16" s="30"/>
      <c r="C16" s="30"/>
      <c r="D16" s="30"/>
      <c r="E16" s="30"/>
      <c r="F16" s="10">
        <f>F17+F18</f>
        <v>334198.39</v>
      </c>
      <c r="G16" s="10">
        <f t="shared" ref="G16" si="2">G17+G18</f>
        <v>428010</v>
      </c>
      <c r="H16" s="10">
        <f t="shared" ref="H16:J16" si="3">H17+H18</f>
        <v>444780</v>
      </c>
      <c r="I16" s="10">
        <f t="shared" si="3"/>
        <v>444780</v>
      </c>
      <c r="J16" s="10">
        <f t="shared" si="3"/>
        <v>444780</v>
      </c>
    </row>
    <row r="17" spans="1:10" s="2" customFormat="1" x14ac:dyDescent="0.25">
      <c r="A17" s="108" t="s">
        <v>4</v>
      </c>
      <c r="B17" s="107"/>
      <c r="C17" s="107"/>
      <c r="D17" s="107"/>
      <c r="E17" s="107"/>
      <c r="F17" s="11">
        <v>334198.39</v>
      </c>
      <c r="G17" s="11">
        <v>427510</v>
      </c>
      <c r="H17" s="11">
        <v>444280</v>
      </c>
      <c r="I17" s="11">
        <v>444280</v>
      </c>
      <c r="J17" s="13">
        <v>444280</v>
      </c>
    </row>
    <row r="18" spans="1:10" s="2" customFormat="1" x14ac:dyDescent="0.25">
      <c r="A18" s="102" t="s">
        <v>5</v>
      </c>
      <c r="B18" s="103"/>
      <c r="C18" s="103"/>
      <c r="D18" s="103"/>
      <c r="E18" s="103"/>
      <c r="F18" s="11">
        <v>0</v>
      </c>
      <c r="G18" s="11">
        <v>500</v>
      </c>
      <c r="H18" s="11">
        <v>500</v>
      </c>
      <c r="I18" s="11">
        <v>500</v>
      </c>
      <c r="J18" s="13">
        <v>500</v>
      </c>
    </row>
    <row r="19" spans="1:10" s="2" customFormat="1" x14ac:dyDescent="0.25">
      <c r="A19" s="104" t="s">
        <v>7</v>
      </c>
      <c r="B19" s="105"/>
      <c r="C19" s="105"/>
      <c r="D19" s="105"/>
      <c r="E19" s="105"/>
      <c r="F19" s="10">
        <f>F13-F16</f>
        <v>-2115.7900000000373</v>
      </c>
      <c r="G19" s="10">
        <f t="shared" ref="G19" si="4">G13-G16</f>
        <v>5000</v>
      </c>
      <c r="H19" s="10">
        <f t="shared" ref="H19:J19" si="5">H13-H16</f>
        <v>8350</v>
      </c>
      <c r="I19" s="10">
        <f t="shared" si="5"/>
        <v>8350</v>
      </c>
      <c r="J19" s="10">
        <f t="shared" si="5"/>
        <v>8350</v>
      </c>
    </row>
    <row r="20" spans="1:10" s="2" customFormat="1" ht="18" x14ac:dyDescent="0.25">
      <c r="A20" s="3"/>
      <c r="B20" s="14"/>
      <c r="C20" s="14"/>
      <c r="D20" s="14"/>
      <c r="E20" s="14"/>
      <c r="F20" s="14"/>
      <c r="G20" s="14"/>
      <c r="H20" s="15"/>
      <c r="I20" s="15"/>
      <c r="J20" s="15"/>
    </row>
    <row r="21" spans="1:10" s="2" customFormat="1" ht="18" customHeight="1" x14ac:dyDescent="0.3">
      <c r="A21" s="93" t="s">
        <v>14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s="2" customFormat="1" ht="18" x14ac:dyDescent="0.25">
      <c r="A22" s="3"/>
      <c r="B22" s="14"/>
      <c r="C22" s="14"/>
      <c r="D22" s="14"/>
      <c r="E22" s="14"/>
      <c r="F22" s="14"/>
      <c r="G22" s="14"/>
      <c r="H22" s="15"/>
      <c r="I22" s="15"/>
      <c r="J22" s="15"/>
    </row>
    <row r="23" spans="1:10" s="2" customFormat="1" ht="26.4" x14ac:dyDescent="0.25">
      <c r="A23" s="109" t="s">
        <v>12</v>
      </c>
      <c r="B23" s="110"/>
      <c r="C23" s="110"/>
      <c r="D23" s="110"/>
      <c r="E23" s="110"/>
      <c r="F23" s="58" t="s">
        <v>79</v>
      </c>
      <c r="G23" s="58" t="s">
        <v>80</v>
      </c>
      <c r="H23" s="59" t="s">
        <v>81</v>
      </c>
      <c r="I23" s="59" t="s">
        <v>41</v>
      </c>
      <c r="J23" s="59" t="s">
        <v>82</v>
      </c>
    </row>
    <row r="24" spans="1:10" s="32" customFormat="1" ht="12" customHeight="1" x14ac:dyDescent="0.25">
      <c r="A24" s="95">
        <v>1</v>
      </c>
      <c r="B24" s="95"/>
      <c r="C24" s="95"/>
      <c r="D24" s="95"/>
      <c r="E24" s="95"/>
      <c r="F24" s="60">
        <v>2</v>
      </c>
      <c r="G24" s="60">
        <v>3</v>
      </c>
      <c r="H24" s="61">
        <v>4</v>
      </c>
      <c r="I24" s="61">
        <v>5</v>
      </c>
      <c r="J24" s="61">
        <v>6</v>
      </c>
    </row>
    <row r="25" spans="1:10" s="2" customFormat="1" x14ac:dyDescent="0.25">
      <c r="A25" s="102" t="s">
        <v>8</v>
      </c>
      <c r="B25" s="103"/>
      <c r="C25" s="103"/>
      <c r="D25" s="103"/>
      <c r="E25" s="103"/>
      <c r="F25" s="11">
        <v>0</v>
      </c>
      <c r="G25" s="11">
        <v>0</v>
      </c>
      <c r="H25" s="11">
        <v>0</v>
      </c>
      <c r="I25" s="11">
        <v>0</v>
      </c>
      <c r="J25" s="13">
        <v>0</v>
      </c>
    </row>
    <row r="26" spans="1:10" s="2" customFormat="1" x14ac:dyDescent="0.25">
      <c r="A26" s="102" t="s">
        <v>9</v>
      </c>
      <c r="B26" s="103"/>
      <c r="C26" s="103"/>
      <c r="D26" s="103"/>
      <c r="E26" s="103"/>
      <c r="F26" s="11">
        <v>0</v>
      </c>
      <c r="G26" s="11">
        <v>0</v>
      </c>
      <c r="H26" s="11">
        <v>0</v>
      </c>
      <c r="I26" s="11">
        <v>0</v>
      </c>
      <c r="J26" s="13">
        <v>0</v>
      </c>
    </row>
    <row r="27" spans="1:10" s="2" customFormat="1" x14ac:dyDescent="0.25">
      <c r="A27" s="104" t="s">
        <v>10</v>
      </c>
      <c r="B27" s="105"/>
      <c r="C27" s="105"/>
      <c r="D27" s="105"/>
      <c r="E27" s="105"/>
      <c r="F27" s="10">
        <f>F25-F26</f>
        <v>0</v>
      </c>
      <c r="G27" s="10">
        <f t="shared" ref="G27:J27" si="6">G25-G26</f>
        <v>0</v>
      </c>
      <c r="H27" s="10">
        <f t="shared" si="6"/>
        <v>0</v>
      </c>
      <c r="I27" s="10">
        <f t="shared" si="6"/>
        <v>0</v>
      </c>
      <c r="J27" s="10">
        <f t="shared" si="6"/>
        <v>0</v>
      </c>
    </row>
    <row r="28" spans="1:10" s="2" customFormat="1" x14ac:dyDescent="0.25">
      <c r="A28" s="104" t="s">
        <v>11</v>
      </c>
      <c r="B28" s="105"/>
      <c r="C28" s="105"/>
      <c r="D28" s="105"/>
      <c r="E28" s="105"/>
      <c r="F28" s="10">
        <f>F19+F27</f>
        <v>-2115.7900000000373</v>
      </c>
      <c r="G28" s="10">
        <f t="shared" ref="G28:J28" si="7">G19+G27</f>
        <v>5000</v>
      </c>
      <c r="H28" s="10">
        <f t="shared" si="7"/>
        <v>8350</v>
      </c>
      <c r="I28" s="10">
        <f t="shared" si="7"/>
        <v>8350</v>
      </c>
      <c r="J28" s="10">
        <f t="shared" si="7"/>
        <v>8350</v>
      </c>
    </row>
    <row r="29" spans="1:10" s="2" customFormat="1" ht="18" x14ac:dyDescent="0.25">
      <c r="A29" s="16"/>
      <c r="B29" s="14"/>
      <c r="C29" s="14"/>
      <c r="D29" s="14"/>
      <c r="E29" s="14"/>
      <c r="F29" s="14"/>
      <c r="G29" s="14"/>
      <c r="H29" s="15"/>
      <c r="I29" s="15"/>
      <c r="J29" s="15"/>
    </row>
    <row r="30" spans="1:10" s="2" customFormat="1" ht="18" customHeight="1" x14ac:dyDescent="0.3">
      <c r="A30" s="93" t="s">
        <v>15</v>
      </c>
      <c r="B30" s="94"/>
      <c r="C30" s="94"/>
      <c r="D30" s="94"/>
      <c r="E30" s="94"/>
      <c r="F30" s="94"/>
      <c r="G30" s="94"/>
      <c r="H30" s="94"/>
      <c r="I30" s="94"/>
      <c r="J30" s="94"/>
    </row>
    <row r="31" spans="1:10" s="2" customFormat="1" ht="18" customHeight="1" x14ac:dyDescent="0.3">
      <c r="A31" s="28"/>
      <c r="B31" s="29"/>
      <c r="C31" s="29"/>
      <c r="D31" s="29"/>
      <c r="E31" s="29"/>
      <c r="F31" s="29"/>
      <c r="G31" s="29"/>
      <c r="H31" s="29"/>
      <c r="I31" s="29"/>
      <c r="J31" s="29"/>
    </row>
    <row r="32" spans="1:10" s="2" customFormat="1" ht="26.4" x14ac:dyDescent="0.25">
      <c r="A32" s="96" t="s">
        <v>21</v>
      </c>
      <c r="B32" s="97"/>
      <c r="C32" s="97"/>
      <c r="D32" s="97"/>
      <c r="E32" s="98"/>
      <c r="F32" s="58" t="s">
        <v>79</v>
      </c>
      <c r="G32" s="58" t="s">
        <v>80</v>
      </c>
      <c r="H32" s="59" t="s">
        <v>81</v>
      </c>
      <c r="I32" s="59" t="s">
        <v>41</v>
      </c>
      <c r="J32" s="59" t="s">
        <v>82</v>
      </c>
    </row>
    <row r="33" spans="1:10" s="32" customFormat="1" ht="12" customHeight="1" x14ac:dyDescent="0.25">
      <c r="A33" s="95">
        <v>1</v>
      </c>
      <c r="B33" s="95"/>
      <c r="C33" s="95"/>
      <c r="D33" s="95"/>
      <c r="E33" s="95"/>
      <c r="F33" s="60">
        <v>2</v>
      </c>
      <c r="G33" s="60"/>
      <c r="H33" s="61">
        <v>4</v>
      </c>
      <c r="I33" s="61">
        <v>5</v>
      </c>
      <c r="J33" s="61">
        <v>6</v>
      </c>
    </row>
    <row r="34" spans="1:10" s="2" customFormat="1" ht="15" customHeight="1" x14ac:dyDescent="0.25">
      <c r="A34" s="99" t="s">
        <v>16</v>
      </c>
      <c r="B34" s="100"/>
      <c r="C34" s="100"/>
      <c r="D34" s="100"/>
      <c r="E34" s="101"/>
      <c r="F34" s="17">
        <v>-10459.950000000001</v>
      </c>
      <c r="G34" s="17">
        <v>-5000</v>
      </c>
      <c r="H34" s="17">
        <v>-8350</v>
      </c>
      <c r="I34" s="17">
        <v>-8350</v>
      </c>
      <c r="J34" s="18">
        <v>-8350</v>
      </c>
    </row>
    <row r="35" spans="1:10" s="2" customFormat="1" ht="15" customHeight="1" x14ac:dyDescent="0.25">
      <c r="A35" s="104" t="s">
        <v>17</v>
      </c>
      <c r="B35" s="105"/>
      <c r="C35" s="105"/>
      <c r="D35" s="105"/>
      <c r="E35" s="105"/>
      <c r="F35" s="19">
        <f>F28+F34</f>
        <v>-12575.740000000038</v>
      </c>
      <c r="G35" s="19">
        <f t="shared" ref="G35:J35" si="8">G28+G34</f>
        <v>0</v>
      </c>
      <c r="H35" s="19">
        <f t="shared" si="8"/>
        <v>0</v>
      </c>
      <c r="I35" s="19">
        <f t="shared" si="8"/>
        <v>0</v>
      </c>
      <c r="J35" s="20">
        <f t="shared" si="8"/>
        <v>0</v>
      </c>
    </row>
    <row r="36" spans="1:10" s="2" customFormat="1" ht="45" customHeight="1" x14ac:dyDescent="0.25">
      <c r="A36" s="112" t="s">
        <v>18</v>
      </c>
      <c r="B36" s="114"/>
      <c r="C36" s="114"/>
      <c r="D36" s="114"/>
      <c r="E36" s="115"/>
      <c r="F36" s="19">
        <f>F19+F27+F34-F35</f>
        <v>0</v>
      </c>
      <c r="G36" s="19">
        <f t="shared" ref="G36:J36" si="9">G19+G27+G34-G35</f>
        <v>0</v>
      </c>
      <c r="H36" s="19">
        <f t="shared" si="9"/>
        <v>0</v>
      </c>
      <c r="I36" s="19">
        <f t="shared" si="9"/>
        <v>0</v>
      </c>
      <c r="J36" s="20">
        <f t="shared" si="9"/>
        <v>0</v>
      </c>
    </row>
    <row r="37" spans="1:10" s="2" customFormat="1" ht="18" customHeight="1" x14ac:dyDescent="0.3">
      <c r="A37" s="27"/>
      <c r="B37" s="21"/>
      <c r="C37" s="21"/>
      <c r="D37" s="21"/>
      <c r="E37" s="21"/>
      <c r="F37" s="21"/>
      <c r="G37" s="21"/>
      <c r="H37" s="21"/>
      <c r="I37" s="21"/>
      <c r="J37" s="21"/>
    </row>
    <row r="38" spans="1:10" s="2" customFormat="1" ht="18" customHeight="1" x14ac:dyDescent="0.25">
      <c r="A38" s="116" t="s">
        <v>19</v>
      </c>
      <c r="B38" s="116"/>
      <c r="C38" s="116"/>
      <c r="D38" s="116"/>
      <c r="E38" s="116"/>
      <c r="F38" s="116"/>
      <c r="G38" s="116"/>
      <c r="H38" s="116"/>
      <c r="I38" s="116"/>
      <c r="J38" s="116"/>
    </row>
    <row r="39" spans="1:10" s="2" customFormat="1" ht="18" x14ac:dyDescent="0.25">
      <c r="A39" s="22"/>
      <c r="B39" s="23"/>
      <c r="C39" s="23"/>
      <c r="D39" s="23"/>
      <c r="E39" s="23"/>
      <c r="F39" s="23"/>
      <c r="G39" s="23"/>
      <c r="H39" s="24"/>
      <c r="I39" s="24"/>
      <c r="J39" s="24"/>
    </row>
    <row r="40" spans="1:10" s="2" customFormat="1" ht="26.4" x14ac:dyDescent="0.25">
      <c r="A40" s="96" t="s">
        <v>21</v>
      </c>
      <c r="B40" s="97"/>
      <c r="C40" s="97"/>
      <c r="D40" s="97"/>
      <c r="E40" s="98"/>
      <c r="F40" s="58" t="s">
        <v>79</v>
      </c>
      <c r="G40" s="58" t="s">
        <v>80</v>
      </c>
      <c r="H40" s="59" t="s">
        <v>81</v>
      </c>
      <c r="I40" s="59" t="s">
        <v>41</v>
      </c>
      <c r="J40" s="59" t="s">
        <v>82</v>
      </c>
    </row>
    <row r="41" spans="1:10" s="32" customFormat="1" ht="12" customHeight="1" x14ac:dyDescent="0.25">
      <c r="A41" s="95">
        <v>1</v>
      </c>
      <c r="B41" s="95"/>
      <c r="C41" s="95"/>
      <c r="D41" s="95"/>
      <c r="E41" s="95"/>
      <c r="F41" s="60">
        <v>2</v>
      </c>
      <c r="G41" s="60">
        <v>3</v>
      </c>
      <c r="H41" s="61">
        <v>4</v>
      </c>
      <c r="I41" s="61">
        <v>5</v>
      </c>
      <c r="J41" s="61">
        <v>6</v>
      </c>
    </row>
    <row r="42" spans="1:10" s="2" customFormat="1" x14ac:dyDescent="0.25">
      <c r="A42" s="99" t="s">
        <v>16</v>
      </c>
      <c r="B42" s="100"/>
      <c r="C42" s="100"/>
      <c r="D42" s="100"/>
      <c r="E42" s="101"/>
      <c r="F42" s="17">
        <v>0</v>
      </c>
      <c r="G42" s="17">
        <f>F45</f>
        <v>0</v>
      </c>
      <c r="H42" s="17">
        <f>G45</f>
        <v>0</v>
      </c>
      <c r="I42" s="17">
        <f>H45</f>
        <v>0</v>
      </c>
      <c r="J42" s="18">
        <f>I45</f>
        <v>0</v>
      </c>
    </row>
    <row r="43" spans="1:10" s="2" customFormat="1" ht="28.5" customHeight="1" x14ac:dyDescent="0.25">
      <c r="A43" s="99" t="s">
        <v>20</v>
      </c>
      <c r="B43" s="100"/>
      <c r="C43" s="100"/>
      <c r="D43" s="100"/>
      <c r="E43" s="101"/>
      <c r="F43" s="17">
        <v>0</v>
      </c>
      <c r="G43" s="17">
        <v>0</v>
      </c>
      <c r="H43" s="17">
        <v>0</v>
      </c>
      <c r="I43" s="17">
        <v>0</v>
      </c>
      <c r="J43" s="18">
        <v>0</v>
      </c>
    </row>
    <row r="44" spans="1:10" s="2" customFormat="1" ht="25.5" customHeight="1" x14ac:dyDescent="0.25">
      <c r="A44" s="99" t="s">
        <v>40</v>
      </c>
      <c r="B44" s="117"/>
      <c r="C44" s="117"/>
      <c r="D44" s="117"/>
      <c r="E44" s="118"/>
      <c r="F44" s="17">
        <v>0</v>
      </c>
      <c r="G44" s="17">
        <v>0</v>
      </c>
      <c r="H44" s="17">
        <v>0</v>
      </c>
      <c r="I44" s="17">
        <v>0</v>
      </c>
      <c r="J44" s="18">
        <v>0</v>
      </c>
    </row>
    <row r="45" spans="1:10" s="2" customFormat="1" ht="15" customHeight="1" x14ac:dyDescent="0.25">
      <c r="A45" s="104" t="s">
        <v>17</v>
      </c>
      <c r="B45" s="105"/>
      <c r="C45" s="105"/>
      <c r="D45" s="105"/>
      <c r="E45" s="105"/>
      <c r="F45" s="25">
        <f>F42-F43+F44</f>
        <v>0</v>
      </c>
      <c r="G45" s="25">
        <f t="shared" ref="G45:J45" si="10">G42-G43+G44</f>
        <v>0</v>
      </c>
      <c r="H45" s="25">
        <f t="shared" si="10"/>
        <v>0</v>
      </c>
      <c r="I45" s="25">
        <f t="shared" si="10"/>
        <v>0</v>
      </c>
      <c r="J45" s="26">
        <f t="shared" si="10"/>
        <v>0</v>
      </c>
    </row>
    <row r="46" spans="1:10" ht="9" customHeight="1" x14ac:dyDescent="0.25"/>
  </sheetData>
  <mergeCells count="32">
    <mergeCell ref="B1:J3"/>
    <mergeCell ref="A40:E40"/>
    <mergeCell ref="A42:E42"/>
    <mergeCell ref="A43:E43"/>
    <mergeCell ref="A44:E44"/>
    <mergeCell ref="A45:E45"/>
    <mergeCell ref="A41:E41"/>
    <mergeCell ref="A35:E35"/>
    <mergeCell ref="A36:E36"/>
    <mergeCell ref="A38:J38"/>
    <mergeCell ref="A24:E24"/>
    <mergeCell ref="A33:E33"/>
    <mergeCell ref="A5:J5"/>
    <mergeCell ref="A7:J7"/>
    <mergeCell ref="A9:J9"/>
    <mergeCell ref="A11:E11"/>
    <mergeCell ref="A13:E13"/>
    <mergeCell ref="A21:J21"/>
    <mergeCell ref="A12:E12"/>
    <mergeCell ref="A32:E32"/>
    <mergeCell ref="A34:E34"/>
    <mergeCell ref="A25:E25"/>
    <mergeCell ref="A26:E26"/>
    <mergeCell ref="A27:E27"/>
    <mergeCell ref="A28:E28"/>
    <mergeCell ref="A14:E14"/>
    <mergeCell ref="A15:E15"/>
    <mergeCell ref="A17:E17"/>
    <mergeCell ref="A18:E18"/>
    <mergeCell ref="A19:E19"/>
    <mergeCell ref="A23:E23"/>
    <mergeCell ref="A30:J3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5" verticalDpi="4294967295" r:id="rId1"/>
  <rowBreaks count="1" manualBreakCount="1">
    <brk id="2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61"/>
  <sheetViews>
    <sheetView zoomScaleNormal="100" workbookViewId="0">
      <selection activeCell="A3" sqref="A3:G62"/>
    </sheetView>
  </sheetViews>
  <sheetFormatPr defaultColWidth="8.88671875" defaultRowHeight="13.8" x14ac:dyDescent="0.25"/>
  <cols>
    <col min="1" max="1" width="7.88671875" style="32" bestFit="1" customWidth="1"/>
    <col min="2" max="2" width="44.6640625" style="32" customWidth="1"/>
    <col min="3" max="4" width="19.5546875" style="32" customWidth="1"/>
    <col min="5" max="8" width="19.44140625" style="32" customWidth="1"/>
    <col min="9" max="10" width="25.33203125" style="32" customWidth="1"/>
    <col min="11" max="16384" width="8.88671875" style="32"/>
  </cols>
  <sheetData>
    <row r="3" spans="1:10" ht="15.6" customHeight="1" x14ac:dyDescent="0.3">
      <c r="A3" s="119" t="s">
        <v>22</v>
      </c>
      <c r="B3" s="119"/>
      <c r="C3" s="119"/>
      <c r="D3" s="119"/>
      <c r="E3" s="119"/>
      <c r="F3" s="119"/>
      <c r="G3" s="119"/>
      <c r="H3" s="53"/>
      <c r="I3" s="34"/>
      <c r="J3" s="34"/>
    </row>
    <row r="4" spans="1:10" ht="17.399999999999999" x14ac:dyDescent="0.25">
      <c r="A4" s="31"/>
      <c r="B4" s="31"/>
      <c r="C4" s="31"/>
      <c r="D4" s="31"/>
      <c r="E4" s="31"/>
      <c r="F4" s="31"/>
      <c r="G4" s="31"/>
      <c r="H4" s="31"/>
      <c r="I4" s="33"/>
      <c r="J4" s="33"/>
    </row>
    <row r="5" spans="1:10" ht="15.6" customHeight="1" x14ac:dyDescent="0.25">
      <c r="A5" s="119" t="s">
        <v>23</v>
      </c>
      <c r="B5" s="119"/>
      <c r="C5" s="119"/>
      <c r="D5" s="119"/>
      <c r="E5" s="119"/>
      <c r="F5" s="119"/>
      <c r="G5" s="119"/>
      <c r="H5" s="53"/>
      <c r="I5" s="35"/>
      <c r="J5" s="35"/>
    </row>
    <row r="6" spans="1:10" ht="17.399999999999999" x14ac:dyDescent="0.25">
      <c r="A6" s="31"/>
      <c r="B6" s="31"/>
      <c r="C6" s="31"/>
      <c r="D6" s="31"/>
      <c r="E6" s="31"/>
      <c r="F6" s="31"/>
      <c r="G6" s="31"/>
      <c r="H6" s="31"/>
      <c r="I6" s="33"/>
      <c r="J6" s="33"/>
    </row>
    <row r="7" spans="1:10" ht="26.4" x14ac:dyDescent="0.25">
      <c r="A7" s="36" t="s">
        <v>36</v>
      </c>
      <c r="B7" s="37" t="s">
        <v>21</v>
      </c>
      <c r="C7" s="38" t="s">
        <v>79</v>
      </c>
      <c r="D7" s="38" t="s">
        <v>80</v>
      </c>
      <c r="E7" s="36" t="s">
        <v>81</v>
      </c>
      <c r="F7" s="36" t="s">
        <v>41</v>
      </c>
      <c r="G7" s="36" t="s">
        <v>83</v>
      </c>
    </row>
    <row r="8" spans="1:10" s="40" customFormat="1" ht="10.199999999999999" x14ac:dyDescent="0.2">
      <c r="A8" s="39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</row>
    <row r="9" spans="1:10" x14ac:dyDescent="0.25">
      <c r="A9" s="41"/>
      <c r="B9" s="41" t="s">
        <v>24</v>
      </c>
      <c r="C9" s="65">
        <f>SUM(C11:C14)</f>
        <v>332082.60000000003</v>
      </c>
      <c r="D9" s="73">
        <f>SUM(D11:D14)</f>
        <v>433010</v>
      </c>
      <c r="E9" s="73">
        <f>SUM(E11:E14)</f>
        <v>453130</v>
      </c>
      <c r="F9" s="73">
        <f>SUM(F11:F14)</f>
        <v>453130</v>
      </c>
      <c r="G9" s="73">
        <f>SUM(G11:G14)</f>
        <v>453130</v>
      </c>
    </row>
    <row r="10" spans="1:10" x14ac:dyDescent="0.25">
      <c r="A10" s="41">
        <v>6</v>
      </c>
      <c r="B10" s="41" t="s">
        <v>25</v>
      </c>
      <c r="C10" s="65">
        <v>305358</v>
      </c>
      <c r="D10" s="73">
        <v>433010</v>
      </c>
      <c r="E10" s="73">
        <v>433010</v>
      </c>
      <c r="F10" s="73">
        <v>433010</v>
      </c>
      <c r="G10" s="73">
        <v>433010</v>
      </c>
    </row>
    <row r="11" spans="1:10" ht="26.4" x14ac:dyDescent="0.25">
      <c r="A11" s="51">
        <v>63</v>
      </c>
      <c r="B11" s="43" t="s">
        <v>26</v>
      </c>
      <c r="C11" s="66">
        <v>5344.8</v>
      </c>
      <c r="D11" s="71">
        <v>6500</v>
      </c>
      <c r="E11" s="71">
        <v>5000</v>
      </c>
      <c r="F11" s="71">
        <v>5000</v>
      </c>
      <c r="G11" s="71">
        <v>5000</v>
      </c>
    </row>
    <row r="12" spans="1:10" ht="26.4" x14ac:dyDescent="0.25">
      <c r="A12" s="51">
        <v>65</v>
      </c>
      <c r="B12" s="43" t="s">
        <v>42</v>
      </c>
      <c r="C12" s="66">
        <v>52741.52</v>
      </c>
      <c r="D12" s="71">
        <v>62200</v>
      </c>
      <c r="E12" s="71">
        <v>67200</v>
      </c>
      <c r="F12" s="71">
        <v>67200</v>
      </c>
      <c r="G12" s="71">
        <v>67200</v>
      </c>
    </row>
    <row r="13" spans="1:10" ht="26.4" x14ac:dyDescent="0.25">
      <c r="A13" s="52">
        <v>66</v>
      </c>
      <c r="B13" s="43" t="s">
        <v>27</v>
      </c>
      <c r="C13" s="66">
        <v>0</v>
      </c>
      <c r="D13" s="71">
        <v>1000</v>
      </c>
      <c r="E13" s="71">
        <v>1000</v>
      </c>
      <c r="F13" s="71">
        <v>1000</v>
      </c>
      <c r="G13" s="71">
        <v>1000</v>
      </c>
    </row>
    <row r="14" spans="1:10" x14ac:dyDescent="0.25">
      <c r="A14" s="52">
        <v>67</v>
      </c>
      <c r="B14" s="43" t="s">
        <v>43</v>
      </c>
      <c r="C14" s="66">
        <v>273996.28000000003</v>
      </c>
      <c r="D14" s="71">
        <v>363310</v>
      </c>
      <c r="E14" s="71">
        <v>379930</v>
      </c>
      <c r="F14" s="71">
        <v>379930</v>
      </c>
      <c r="G14" s="71">
        <v>379930</v>
      </c>
    </row>
    <row r="15" spans="1:10" x14ac:dyDescent="0.25">
      <c r="A15" s="52"/>
      <c r="B15" s="43"/>
      <c r="C15" s="66"/>
      <c r="D15" s="66"/>
      <c r="E15" s="71"/>
      <c r="F15" s="71"/>
      <c r="G15" s="71"/>
    </row>
    <row r="16" spans="1:10" ht="26.4" x14ac:dyDescent="0.25">
      <c r="A16" s="36" t="s">
        <v>36</v>
      </c>
      <c r="B16" s="37" t="s">
        <v>21</v>
      </c>
      <c r="C16" s="38" t="s">
        <v>79</v>
      </c>
      <c r="D16" s="38" t="s">
        <v>80</v>
      </c>
      <c r="E16" s="36" t="s">
        <v>81</v>
      </c>
      <c r="F16" s="36" t="s">
        <v>41</v>
      </c>
      <c r="G16" s="36" t="s">
        <v>83</v>
      </c>
    </row>
    <row r="17" spans="1:8" s="40" customFormat="1" ht="10.199999999999999" x14ac:dyDescent="0.2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</row>
    <row r="18" spans="1:8" x14ac:dyDescent="0.25">
      <c r="A18" s="41"/>
      <c r="B18" s="41" t="s">
        <v>28</v>
      </c>
      <c r="C18" s="62">
        <f>SUM(C19,C23)</f>
        <v>334198.39</v>
      </c>
      <c r="D18" s="74">
        <f>SUM(D20:D22,D24)</f>
        <v>428010</v>
      </c>
      <c r="E18" s="74">
        <f>SUM(E20:E22,E24)</f>
        <v>444780</v>
      </c>
      <c r="F18" s="74">
        <f>SUM(F20:F22,F24)</f>
        <v>444780</v>
      </c>
      <c r="G18" s="74">
        <f>SUM(G20:G22,G24)</f>
        <v>444780</v>
      </c>
    </row>
    <row r="19" spans="1:8" x14ac:dyDescent="0.25">
      <c r="A19" s="41">
        <v>3</v>
      </c>
      <c r="B19" s="41" t="s">
        <v>29</v>
      </c>
      <c r="C19" s="62">
        <v>334198.39</v>
      </c>
      <c r="D19" s="74">
        <v>427510</v>
      </c>
      <c r="E19" s="74">
        <v>444280</v>
      </c>
      <c r="F19" s="74">
        <v>444280</v>
      </c>
      <c r="G19" s="74">
        <v>444280</v>
      </c>
    </row>
    <row r="20" spans="1:8" x14ac:dyDescent="0.25">
      <c r="A20" s="51">
        <v>31</v>
      </c>
      <c r="B20" s="43" t="s">
        <v>30</v>
      </c>
      <c r="C20" s="63">
        <v>267865</v>
      </c>
      <c r="D20" s="42">
        <v>352960</v>
      </c>
      <c r="E20" s="42">
        <v>373080</v>
      </c>
      <c r="F20" s="42">
        <v>373080</v>
      </c>
      <c r="G20" s="42">
        <v>373080</v>
      </c>
    </row>
    <row r="21" spans="1:8" x14ac:dyDescent="0.25">
      <c r="A21" s="52">
        <v>32</v>
      </c>
      <c r="B21" s="44" t="s">
        <v>31</v>
      </c>
      <c r="C21" s="67">
        <v>66322.539999999994</v>
      </c>
      <c r="D21" s="42">
        <v>74350</v>
      </c>
      <c r="E21" s="42">
        <v>71000</v>
      </c>
      <c r="F21" s="42">
        <v>71000</v>
      </c>
      <c r="G21" s="42">
        <v>71000</v>
      </c>
    </row>
    <row r="22" spans="1:8" x14ac:dyDescent="0.25">
      <c r="A22" s="52">
        <v>34</v>
      </c>
      <c r="B22" s="44" t="s">
        <v>44</v>
      </c>
      <c r="C22" s="67">
        <v>10.62</v>
      </c>
      <c r="D22" s="67">
        <v>200</v>
      </c>
      <c r="E22" s="67">
        <v>200</v>
      </c>
      <c r="F22" s="67">
        <v>200</v>
      </c>
      <c r="G22" s="67">
        <v>200</v>
      </c>
    </row>
    <row r="23" spans="1:8" x14ac:dyDescent="0.25">
      <c r="A23" s="48">
        <v>4</v>
      </c>
      <c r="B23" s="49" t="s">
        <v>32</v>
      </c>
      <c r="C23" s="62">
        <v>0</v>
      </c>
      <c r="D23" s="74">
        <v>500</v>
      </c>
      <c r="E23" s="74">
        <v>500</v>
      </c>
      <c r="F23" s="74">
        <v>500</v>
      </c>
      <c r="G23" s="74">
        <v>500</v>
      </c>
    </row>
    <row r="24" spans="1:8" x14ac:dyDescent="0.25">
      <c r="A24" s="51">
        <v>42</v>
      </c>
      <c r="B24" s="50" t="s">
        <v>45</v>
      </c>
      <c r="C24" s="63">
        <v>0</v>
      </c>
      <c r="D24" s="42">
        <v>500</v>
      </c>
      <c r="E24" s="42">
        <v>500</v>
      </c>
      <c r="F24" s="42">
        <v>500</v>
      </c>
      <c r="G24" s="42">
        <v>500</v>
      </c>
    </row>
    <row r="25" spans="1:8" x14ac:dyDescent="0.25">
      <c r="A25" s="51"/>
      <c r="B25" s="47"/>
      <c r="C25" s="68"/>
      <c r="D25" s="68"/>
      <c r="E25" s="42"/>
      <c r="F25" s="42"/>
      <c r="G25" s="42"/>
    </row>
    <row r="28" spans="1:8" ht="15.6" customHeight="1" x14ac:dyDescent="0.25">
      <c r="A28" s="119" t="s">
        <v>33</v>
      </c>
      <c r="B28" s="119"/>
      <c r="C28" s="119"/>
      <c r="D28" s="119"/>
      <c r="E28" s="119"/>
      <c r="F28" s="119"/>
      <c r="G28" s="119"/>
    </row>
    <row r="29" spans="1:8" ht="17.399999999999999" x14ac:dyDescent="0.25">
      <c r="A29" s="31"/>
      <c r="B29" s="31"/>
      <c r="C29" s="31"/>
      <c r="D29" s="31"/>
      <c r="E29" s="31"/>
      <c r="F29" s="31"/>
      <c r="G29" s="31"/>
      <c r="H29" s="31"/>
    </row>
    <row r="30" spans="1:8" ht="26.4" x14ac:dyDescent="0.25">
      <c r="A30" s="36" t="s">
        <v>36</v>
      </c>
      <c r="B30" s="37" t="s">
        <v>21</v>
      </c>
      <c r="C30" s="38" t="s">
        <v>79</v>
      </c>
      <c r="D30" s="38" t="s">
        <v>80</v>
      </c>
      <c r="E30" s="36" t="s">
        <v>81</v>
      </c>
      <c r="F30" s="36" t="s">
        <v>41</v>
      </c>
      <c r="G30" s="36" t="s">
        <v>83</v>
      </c>
    </row>
    <row r="31" spans="1:8" s="40" customFormat="1" ht="10.199999999999999" x14ac:dyDescent="0.2">
      <c r="A31" s="39">
        <v>1</v>
      </c>
      <c r="B31" s="39">
        <v>2</v>
      </c>
      <c r="C31" s="39">
        <v>3</v>
      </c>
      <c r="D31" s="39">
        <v>4</v>
      </c>
      <c r="E31" s="39">
        <v>5</v>
      </c>
      <c r="F31" s="39">
        <v>6</v>
      </c>
      <c r="G31" s="39">
        <v>7</v>
      </c>
    </row>
    <row r="32" spans="1:8" x14ac:dyDescent="0.25">
      <c r="A32" s="41"/>
      <c r="B32" s="41" t="s">
        <v>24</v>
      </c>
      <c r="C32" s="62">
        <f>SUM(C33,C35,C37,C39)</f>
        <v>332082.60000000003</v>
      </c>
      <c r="D32" s="74">
        <v>433010</v>
      </c>
      <c r="E32" s="74">
        <v>453130</v>
      </c>
      <c r="F32" s="74">
        <v>453130</v>
      </c>
      <c r="G32" s="74">
        <v>453130</v>
      </c>
    </row>
    <row r="33" spans="1:7" x14ac:dyDescent="0.25">
      <c r="A33" s="41">
        <v>1</v>
      </c>
      <c r="B33" s="41" t="s">
        <v>37</v>
      </c>
      <c r="C33" s="62">
        <v>273996.28000000003</v>
      </c>
      <c r="D33" s="74">
        <v>363310</v>
      </c>
      <c r="E33" s="74">
        <v>379930</v>
      </c>
      <c r="F33" s="74">
        <v>379930</v>
      </c>
      <c r="G33" s="74">
        <v>379930</v>
      </c>
    </row>
    <row r="34" spans="1:7" x14ac:dyDescent="0.25">
      <c r="A34" s="51">
        <v>11</v>
      </c>
      <c r="B34" s="43" t="s">
        <v>37</v>
      </c>
      <c r="C34" s="63">
        <v>273996.28000000003</v>
      </c>
      <c r="D34" s="42">
        <v>363310</v>
      </c>
      <c r="E34" s="42">
        <v>379930</v>
      </c>
      <c r="F34" s="42">
        <v>379930</v>
      </c>
      <c r="G34" s="42">
        <v>379930</v>
      </c>
    </row>
    <row r="35" spans="1:7" x14ac:dyDescent="0.25">
      <c r="A35" s="45">
        <v>4</v>
      </c>
      <c r="B35" s="41" t="s">
        <v>39</v>
      </c>
      <c r="C35" s="62">
        <v>52741.52</v>
      </c>
      <c r="D35" s="74">
        <v>62200</v>
      </c>
      <c r="E35" s="74">
        <v>67200</v>
      </c>
      <c r="F35" s="74">
        <v>67200</v>
      </c>
      <c r="G35" s="74">
        <v>67200</v>
      </c>
    </row>
    <row r="36" spans="1:7" x14ac:dyDescent="0.25">
      <c r="A36" s="52">
        <v>46</v>
      </c>
      <c r="B36" s="46" t="s">
        <v>46</v>
      </c>
      <c r="C36" s="69">
        <v>52741.52</v>
      </c>
      <c r="D36" s="42">
        <v>62200</v>
      </c>
      <c r="E36" s="42">
        <v>67200</v>
      </c>
      <c r="F36" s="42">
        <v>67200</v>
      </c>
      <c r="G36" s="42">
        <v>67200</v>
      </c>
    </row>
    <row r="37" spans="1:7" x14ac:dyDescent="0.25">
      <c r="A37" s="45">
        <v>5</v>
      </c>
      <c r="B37" s="41" t="s">
        <v>47</v>
      </c>
      <c r="C37" s="62">
        <v>5344.8</v>
      </c>
      <c r="D37" s="74">
        <v>6500</v>
      </c>
      <c r="E37" s="74">
        <v>5000</v>
      </c>
      <c r="F37" s="74">
        <v>5000</v>
      </c>
      <c r="G37" s="74">
        <v>5000</v>
      </c>
    </row>
    <row r="38" spans="1:7" x14ac:dyDescent="0.25">
      <c r="A38" s="52">
        <v>52</v>
      </c>
      <c r="B38" s="46" t="s">
        <v>50</v>
      </c>
      <c r="C38" s="69">
        <v>5344.8</v>
      </c>
      <c r="D38" s="42">
        <v>6500</v>
      </c>
      <c r="E38" s="42">
        <v>5000</v>
      </c>
      <c r="F38" s="42">
        <v>5000</v>
      </c>
      <c r="G38" s="42">
        <v>5000</v>
      </c>
    </row>
    <row r="39" spans="1:7" x14ac:dyDescent="0.25">
      <c r="A39" s="45">
        <v>6</v>
      </c>
      <c r="B39" s="41" t="s">
        <v>48</v>
      </c>
      <c r="C39" s="70">
        <v>0</v>
      </c>
      <c r="D39" s="74">
        <v>1000</v>
      </c>
      <c r="E39" s="74">
        <v>1000</v>
      </c>
      <c r="F39" s="74">
        <v>1000</v>
      </c>
      <c r="G39" s="74">
        <v>1000</v>
      </c>
    </row>
    <row r="40" spans="1:7" x14ac:dyDescent="0.25">
      <c r="A40" s="52">
        <v>61</v>
      </c>
      <c r="B40" s="32" t="s">
        <v>49</v>
      </c>
      <c r="C40" s="32">
        <v>0</v>
      </c>
      <c r="D40" s="32">
        <v>1000</v>
      </c>
      <c r="E40" s="32">
        <v>1000</v>
      </c>
      <c r="F40" s="32">
        <v>1000</v>
      </c>
      <c r="G40" s="32">
        <v>1000</v>
      </c>
    </row>
    <row r="41" spans="1:7" ht="26.4" x14ac:dyDescent="0.25">
      <c r="A41" s="36" t="s">
        <v>36</v>
      </c>
      <c r="B41" s="37" t="s">
        <v>21</v>
      </c>
      <c r="C41" s="38">
        <v>0</v>
      </c>
      <c r="D41" s="38" t="s">
        <v>80</v>
      </c>
      <c r="E41" s="36" t="s">
        <v>81</v>
      </c>
      <c r="F41" s="36" t="s">
        <v>41</v>
      </c>
      <c r="G41" s="36" t="s">
        <v>83</v>
      </c>
    </row>
    <row r="42" spans="1:7" s="40" customFormat="1" ht="10.199999999999999" x14ac:dyDescent="0.2">
      <c r="A42" s="39">
        <v>1</v>
      </c>
      <c r="B42" s="39">
        <v>2</v>
      </c>
      <c r="C42" s="39">
        <v>3</v>
      </c>
      <c r="D42" s="39">
        <v>4</v>
      </c>
      <c r="E42" s="39">
        <v>5</v>
      </c>
      <c r="F42" s="39">
        <v>6</v>
      </c>
      <c r="G42" s="39">
        <v>7</v>
      </c>
    </row>
    <row r="43" spans="1:7" x14ac:dyDescent="0.25">
      <c r="A43" s="41"/>
      <c r="B43" s="41" t="s">
        <v>28</v>
      </c>
      <c r="C43" s="65">
        <f>SUM(C44,C46,C48,C50)</f>
        <v>334198.39</v>
      </c>
      <c r="D43" s="73">
        <v>428010</v>
      </c>
      <c r="E43" s="73">
        <v>444780</v>
      </c>
      <c r="F43" s="73">
        <v>444780</v>
      </c>
      <c r="G43" s="73">
        <v>444780</v>
      </c>
    </row>
    <row r="44" spans="1:7" x14ac:dyDescent="0.25">
      <c r="A44" s="41">
        <v>1</v>
      </c>
      <c r="B44" s="41" t="s">
        <v>34</v>
      </c>
      <c r="C44" s="65">
        <v>159639.28</v>
      </c>
      <c r="D44" s="73">
        <v>363310</v>
      </c>
      <c r="E44" s="73">
        <v>379930</v>
      </c>
      <c r="F44" s="73">
        <v>379930</v>
      </c>
      <c r="G44" s="73">
        <v>379930</v>
      </c>
    </row>
    <row r="45" spans="1:7" x14ac:dyDescent="0.25">
      <c r="A45" s="51">
        <v>11</v>
      </c>
      <c r="B45" s="43" t="s">
        <v>35</v>
      </c>
      <c r="C45" s="66">
        <v>159639.28</v>
      </c>
      <c r="D45" s="71">
        <v>363310</v>
      </c>
      <c r="E45" s="71">
        <v>379930</v>
      </c>
      <c r="F45" s="71">
        <v>379930</v>
      </c>
      <c r="G45" s="71">
        <v>379930</v>
      </c>
    </row>
    <row r="46" spans="1:7" x14ac:dyDescent="0.25">
      <c r="A46" s="45">
        <v>4</v>
      </c>
      <c r="B46" s="41" t="s">
        <v>39</v>
      </c>
      <c r="C46" s="65">
        <v>56259.66</v>
      </c>
      <c r="D46" s="73">
        <v>57200</v>
      </c>
      <c r="E46" s="73">
        <v>58850</v>
      </c>
      <c r="F46" s="73">
        <v>58850</v>
      </c>
      <c r="G46" s="73">
        <v>58850</v>
      </c>
    </row>
    <row r="47" spans="1:7" x14ac:dyDescent="0.25">
      <c r="A47" s="52">
        <v>46</v>
      </c>
      <c r="B47" s="46" t="s">
        <v>46</v>
      </c>
      <c r="C47" s="72">
        <v>56259.66</v>
      </c>
      <c r="D47" s="71">
        <v>57200</v>
      </c>
      <c r="E47" s="71">
        <v>58850</v>
      </c>
      <c r="F47" s="71">
        <v>58850</v>
      </c>
      <c r="G47" s="71">
        <v>58850</v>
      </c>
    </row>
    <row r="48" spans="1:7" x14ac:dyDescent="0.25">
      <c r="A48" s="45">
        <v>5</v>
      </c>
      <c r="B48" s="41" t="s">
        <v>47</v>
      </c>
      <c r="C48" s="65">
        <v>118299.45</v>
      </c>
      <c r="D48" s="73">
        <v>6500</v>
      </c>
      <c r="E48" s="73">
        <v>5000</v>
      </c>
      <c r="F48" s="73">
        <v>5000</v>
      </c>
      <c r="G48" s="73">
        <v>5000</v>
      </c>
    </row>
    <row r="49" spans="1:7" x14ac:dyDescent="0.25">
      <c r="A49" s="52">
        <v>52</v>
      </c>
      <c r="B49" s="46" t="s">
        <v>50</v>
      </c>
      <c r="C49" s="72">
        <v>118299.45</v>
      </c>
      <c r="D49" s="71">
        <v>6500</v>
      </c>
      <c r="E49" s="71">
        <v>5000</v>
      </c>
      <c r="F49" s="71">
        <v>5000</v>
      </c>
      <c r="G49" s="71">
        <v>5000</v>
      </c>
    </row>
    <row r="50" spans="1:7" x14ac:dyDescent="0.25">
      <c r="A50" s="45">
        <v>6</v>
      </c>
      <c r="B50" s="41" t="s">
        <v>48</v>
      </c>
      <c r="C50" s="75">
        <v>0</v>
      </c>
      <c r="D50" s="73">
        <v>1000</v>
      </c>
      <c r="E50" s="73">
        <v>1000</v>
      </c>
      <c r="F50" s="73">
        <v>1000</v>
      </c>
      <c r="G50" s="73">
        <v>1000</v>
      </c>
    </row>
    <row r="51" spans="1:7" x14ac:dyDescent="0.25">
      <c r="A51" s="52">
        <v>61</v>
      </c>
      <c r="B51" s="32" t="s">
        <v>49</v>
      </c>
      <c r="C51" s="32">
        <v>0</v>
      </c>
      <c r="D51" s="32">
        <v>1000</v>
      </c>
      <c r="E51" s="32">
        <v>1000</v>
      </c>
      <c r="F51" s="32">
        <v>1000</v>
      </c>
      <c r="G51" s="32">
        <v>1000</v>
      </c>
    </row>
    <row r="54" spans="1:7" ht="15.6" x14ac:dyDescent="0.25">
      <c r="B54" s="119" t="s">
        <v>38</v>
      </c>
      <c r="C54" s="119"/>
      <c r="D54" s="119"/>
      <c r="E54" s="119"/>
      <c r="F54" s="119"/>
      <c r="G54" s="119"/>
    </row>
    <row r="55" spans="1:7" ht="17.399999999999999" x14ac:dyDescent="0.25">
      <c r="B55" s="31"/>
      <c r="C55" s="31"/>
      <c r="D55" s="31"/>
      <c r="E55" s="31"/>
      <c r="F55" s="31"/>
      <c r="G55" s="31"/>
    </row>
    <row r="56" spans="1:7" ht="26.4" x14ac:dyDescent="0.25">
      <c r="A56" s="36" t="s">
        <v>36</v>
      </c>
      <c r="B56" s="37" t="s">
        <v>21</v>
      </c>
      <c r="C56" s="38" t="s">
        <v>79</v>
      </c>
      <c r="D56" s="38" t="s">
        <v>80</v>
      </c>
      <c r="E56" s="36" t="s">
        <v>81</v>
      </c>
      <c r="F56" s="36" t="s">
        <v>41</v>
      </c>
      <c r="G56" s="36" t="s">
        <v>83</v>
      </c>
    </row>
    <row r="57" spans="1:7" x14ac:dyDescent="0.25">
      <c r="A57" s="39">
        <v>1</v>
      </c>
      <c r="B57" s="39">
        <v>2</v>
      </c>
      <c r="C57" s="39">
        <v>3</v>
      </c>
      <c r="D57" s="39">
        <v>4</v>
      </c>
      <c r="E57" s="39">
        <v>5</v>
      </c>
      <c r="F57" s="39">
        <v>6</v>
      </c>
      <c r="G57" s="39">
        <v>7</v>
      </c>
    </row>
    <row r="58" spans="1:7" x14ac:dyDescent="0.25">
      <c r="A58" s="54"/>
      <c r="B58" s="41" t="s">
        <v>28</v>
      </c>
      <c r="C58" s="62">
        <v>334198</v>
      </c>
      <c r="D58" s="62">
        <v>428010</v>
      </c>
      <c r="E58" s="74">
        <v>444780</v>
      </c>
      <c r="F58" s="74">
        <v>444780</v>
      </c>
      <c r="G58" s="74">
        <v>444780</v>
      </c>
    </row>
    <row r="59" spans="1:7" x14ac:dyDescent="0.25">
      <c r="A59" s="54" t="s">
        <v>51</v>
      </c>
      <c r="B59" s="41" t="s">
        <v>52</v>
      </c>
      <c r="C59" s="62">
        <v>334198</v>
      </c>
      <c r="D59" s="62">
        <v>428010</v>
      </c>
      <c r="E59" s="74">
        <v>444780</v>
      </c>
      <c r="F59" s="74">
        <v>444780</v>
      </c>
      <c r="G59" s="74">
        <v>444780</v>
      </c>
    </row>
    <row r="60" spans="1:7" x14ac:dyDescent="0.25">
      <c r="A60" s="55" t="s">
        <v>53</v>
      </c>
      <c r="B60" s="43" t="s">
        <v>54</v>
      </c>
      <c r="C60" s="63">
        <v>334198</v>
      </c>
      <c r="D60" s="63">
        <v>428010</v>
      </c>
      <c r="E60" s="42">
        <v>444780</v>
      </c>
      <c r="F60" s="42">
        <v>444780</v>
      </c>
      <c r="G60" s="42">
        <v>444780</v>
      </c>
    </row>
    <row r="61" spans="1:7" x14ac:dyDescent="0.25">
      <c r="A61" s="56"/>
      <c r="B61" s="44"/>
      <c r="C61" s="64"/>
      <c r="D61" s="64"/>
      <c r="E61" s="42"/>
      <c r="F61" s="42"/>
      <c r="G61" s="42"/>
    </row>
  </sheetData>
  <mergeCells count="4">
    <mergeCell ref="B54:G54"/>
    <mergeCell ref="A3:G3"/>
    <mergeCell ref="A5:G5"/>
    <mergeCell ref="A28:G28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4294967295" verticalDpi="4294967295" r:id="rId1"/>
  <rowBreaks count="2" manualBreakCount="2">
    <brk id="26" max="6" man="1"/>
    <brk id="5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58DEA-2597-4DA9-A4DE-BD9051A12384}">
  <dimension ref="A2:G43"/>
  <sheetViews>
    <sheetView tabSelected="1" workbookViewId="0">
      <selection activeCell="J10" sqref="J10"/>
    </sheetView>
  </sheetViews>
  <sheetFormatPr defaultRowHeight="14.4" x14ac:dyDescent="0.3"/>
  <cols>
    <col min="1" max="1" width="11.109375" customWidth="1"/>
    <col min="2" max="2" width="47.5546875" customWidth="1"/>
    <col min="3" max="3" width="15.5546875" customWidth="1"/>
    <col min="4" max="4" width="13.109375" customWidth="1"/>
    <col min="5" max="5" width="12" customWidth="1"/>
    <col min="6" max="6" width="13.88671875" customWidth="1"/>
    <col min="7" max="7" width="14.88671875" customWidth="1"/>
  </cols>
  <sheetData>
    <row r="2" spans="1:7" ht="15.6" x14ac:dyDescent="0.3">
      <c r="A2" s="122" t="s">
        <v>77</v>
      </c>
      <c r="B2" s="122"/>
      <c r="C2" s="122"/>
      <c r="D2" s="122"/>
      <c r="E2" s="122"/>
      <c r="F2" s="122"/>
      <c r="G2" s="122"/>
    </row>
    <row r="4" spans="1:7" x14ac:dyDescent="0.3">
      <c r="C4" s="76" t="s">
        <v>55</v>
      </c>
      <c r="D4" s="76" t="s">
        <v>56</v>
      </c>
      <c r="E4" s="76" t="s">
        <v>56</v>
      </c>
      <c r="F4" s="76" t="s">
        <v>57</v>
      </c>
      <c r="G4" s="76" t="s">
        <v>57</v>
      </c>
    </row>
    <row r="5" spans="1:7" x14ac:dyDescent="0.3">
      <c r="A5" s="120" t="s">
        <v>58</v>
      </c>
      <c r="B5" s="120"/>
      <c r="C5" s="76">
        <v>2024</v>
      </c>
      <c r="D5" s="76">
        <v>2025</v>
      </c>
      <c r="E5" s="76">
        <v>2026</v>
      </c>
      <c r="F5" s="76">
        <v>2027</v>
      </c>
      <c r="G5" s="76">
        <v>2028</v>
      </c>
    </row>
    <row r="6" spans="1:7" x14ac:dyDescent="0.3">
      <c r="A6" s="121" t="s">
        <v>59</v>
      </c>
      <c r="B6" s="121"/>
      <c r="C6" s="77">
        <v>334198.39</v>
      </c>
      <c r="D6" s="77">
        <v>428010</v>
      </c>
      <c r="E6" s="77">
        <v>444780</v>
      </c>
      <c r="F6" s="77">
        <v>444780</v>
      </c>
      <c r="G6" s="77">
        <v>444780</v>
      </c>
    </row>
    <row r="7" spans="1:7" x14ac:dyDescent="0.3">
      <c r="A7" s="78" t="s">
        <v>60</v>
      </c>
      <c r="B7" s="78"/>
      <c r="C7" s="79">
        <v>334198.39</v>
      </c>
      <c r="D7" s="79">
        <v>428010</v>
      </c>
      <c r="E7" s="79">
        <v>444780</v>
      </c>
      <c r="F7" s="79">
        <v>444780</v>
      </c>
      <c r="G7" s="79">
        <v>444780</v>
      </c>
    </row>
    <row r="8" spans="1:7" x14ac:dyDescent="0.3">
      <c r="A8" s="80" t="s">
        <v>61</v>
      </c>
      <c r="B8" s="80"/>
      <c r="C8" s="81">
        <v>334198.39</v>
      </c>
      <c r="D8" s="81">
        <v>428010</v>
      </c>
      <c r="E8" s="81">
        <v>444780</v>
      </c>
      <c r="F8" s="81">
        <v>444780</v>
      </c>
      <c r="G8" s="81">
        <v>444780</v>
      </c>
    </row>
    <row r="9" spans="1:7" x14ac:dyDescent="0.3">
      <c r="A9" s="82" t="s">
        <v>62</v>
      </c>
      <c r="B9" s="82"/>
      <c r="C9" s="83">
        <v>334198.39</v>
      </c>
      <c r="D9" s="83">
        <v>428010</v>
      </c>
      <c r="E9" s="83">
        <v>444780</v>
      </c>
      <c r="F9" s="83">
        <v>444780</v>
      </c>
      <c r="G9" s="83">
        <v>444780</v>
      </c>
    </row>
    <row r="10" spans="1:7" x14ac:dyDescent="0.3">
      <c r="A10" s="84" t="s">
        <v>63</v>
      </c>
      <c r="B10" s="84"/>
      <c r="C10" s="85">
        <v>334198.39</v>
      </c>
      <c r="D10" s="85">
        <v>428010</v>
      </c>
      <c r="E10" s="85">
        <v>444780</v>
      </c>
      <c r="F10" s="85">
        <v>444780</v>
      </c>
      <c r="G10" s="85">
        <v>444780</v>
      </c>
    </row>
    <row r="11" spans="1:7" x14ac:dyDescent="0.3">
      <c r="A11" s="86" t="s">
        <v>64</v>
      </c>
      <c r="B11" s="86"/>
      <c r="C11" s="87">
        <v>330843.46000000002</v>
      </c>
      <c r="D11" s="87">
        <v>423100</v>
      </c>
      <c r="E11" s="87">
        <v>439870</v>
      </c>
      <c r="F11" s="87">
        <v>439870</v>
      </c>
      <c r="G11" s="87">
        <v>439870</v>
      </c>
    </row>
    <row r="12" spans="1:7" x14ac:dyDescent="0.3">
      <c r="A12" s="88" t="s">
        <v>65</v>
      </c>
      <c r="B12" s="88"/>
      <c r="C12" s="89">
        <v>156284.35</v>
      </c>
      <c r="D12" s="89">
        <v>236430</v>
      </c>
      <c r="E12" s="89">
        <v>241052</v>
      </c>
      <c r="F12" s="89">
        <v>241052</v>
      </c>
      <c r="G12" s="89">
        <v>241052</v>
      </c>
    </row>
    <row r="13" spans="1:7" x14ac:dyDescent="0.3">
      <c r="A13" s="90" t="s">
        <v>66</v>
      </c>
      <c r="B13" s="90"/>
      <c r="C13" s="90">
        <v>156284.35</v>
      </c>
      <c r="D13" s="90">
        <v>236430</v>
      </c>
      <c r="E13" s="90">
        <v>241052</v>
      </c>
      <c r="F13" s="90">
        <v>241052</v>
      </c>
      <c r="G13" s="90">
        <v>241052</v>
      </c>
    </row>
    <row r="14" spans="1:7" x14ac:dyDescent="0.3">
      <c r="A14" s="90" t="s">
        <v>67</v>
      </c>
      <c r="B14" s="90"/>
      <c r="C14" s="90">
        <v>138940.41</v>
      </c>
      <c r="D14" s="90">
        <v>215230</v>
      </c>
      <c r="E14" s="90">
        <v>221352</v>
      </c>
      <c r="F14" s="90">
        <v>221352</v>
      </c>
      <c r="G14" s="90">
        <v>221352</v>
      </c>
    </row>
    <row r="15" spans="1:7" x14ac:dyDescent="0.3">
      <c r="A15" s="90" t="s">
        <v>68</v>
      </c>
      <c r="B15" s="90"/>
      <c r="C15" s="90">
        <v>17333.32</v>
      </c>
      <c r="D15" s="90">
        <v>21000</v>
      </c>
      <c r="E15" s="90">
        <v>19500</v>
      </c>
      <c r="F15" s="90">
        <v>19500</v>
      </c>
      <c r="G15" s="90">
        <v>19500</v>
      </c>
    </row>
    <row r="16" spans="1:7" x14ac:dyDescent="0.3">
      <c r="A16" s="90" t="s">
        <v>69</v>
      </c>
      <c r="B16" s="90"/>
      <c r="C16" s="90">
        <v>10.62</v>
      </c>
      <c r="D16" s="90">
        <v>200</v>
      </c>
      <c r="E16" s="90">
        <v>200</v>
      </c>
      <c r="F16" s="90">
        <v>200</v>
      </c>
      <c r="G16" s="90">
        <v>200</v>
      </c>
    </row>
    <row r="17" spans="1:7" x14ac:dyDescent="0.3">
      <c r="A17" s="88" t="s">
        <v>72</v>
      </c>
      <c r="B17" s="88"/>
      <c r="C17" s="89">
        <v>56259.66</v>
      </c>
      <c r="D17" s="89">
        <v>57200</v>
      </c>
      <c r="E17" s="89">
        <v>58850</v>
      </c>
      <c r="F17" s="89">
        <v>58850</v>
      </c>
      <c r="G17" s="89">
        <v>58850</v>
      </c>
    </row>
    <row r="18" spans="1:7" x14ac:dyDescent="0.3">
      <c r="A18" s="90" t="s">
        <v>66</v>
      </c>
      <c r="B18" s="90"/>
      <c r="C18" s="90">
        <v>56259.66</v>
      </c>
      <c r="D18" s="90">
        <v>57200</v>
      </c>
      <c r="E18" s="90">
        <v>58850</v>
      </c>
      <c r="F18" s="90">
        <v>58850</v>
      </c>
      <c r="G18" s="90">
        <v>58850</v>
      </c>
    </row>
    <row r="19" spans="1:7" x14ac:dyDescent="0.3">
      <c r="A19" s="90" t="s">
        <v>67</v>
      </c>
      <c r="B19" s="90"/>
      <c r="C19" s="90">
        <v>11227.97</v>
      </c>
      <c r="D19" s="90">
        <v>11000</v>
      </c>
      <c r="E19" s="90">
        <v>13000</v>
      </c>
      <c r="F19" s="90">
        <v>13000</v>
      </c>
      <c r="G19" s="90">
        <v>13000</v>
      </c>
    </row>
    <row r="20" spans="1:7" x14ac:dyDescent="0.3">
      <c r="A20" s="90" t="s">
        <v>68</v>
      </c>
      <c r="B20" s="90"/>
      <c r="C20" s="90">
        <v>45031.69</v>
      </c>
      <c r="D20" s="90">
        <v>46200</v>
      </c>
      <c r="E20" s="90">
        <v>45850</v>
      </c>
      <c r="F20" s="90">
        <v>45850</v>
      </c>
      <c r="G20" s="90">
        <v>45850</v>
      </c>
    </row>
    <row r="21" spans="1:7" x14ac:dyDescent="0.3">
      <c r="A21" s="88" t="s">
        <v>73</v>
      </c>
      <c r="B21" s="88"/>
      <c r="C21" s="89">
        <v>114357</v>
      </c>
      <c r="D21" s="89">
        <v>128470</v>
      </c>
      <c r="E21" s="89">
        <v>133968</v>
      </c>
      <c r="F21" s="89">
        <v>133968</v>
      </c>
      <c r="G21" s="89">
        <v>133968</v>
      </c>
    </row>
    <row r="22" spans="1:7" x14ac:dyDescent="0.3">
      <c r="A22" s="90" t="s">
        <v>66</v>
      </c>
      <c r="B22" s="90"/>
      <c r="C22" s="90">
        <v>114357</v>
      </c>
      <c r="D22" s="90">
        <v>121970</v>
      </c>
      <c r="E22" s="90">
        <v>133968</v>
      </c>
      <c r="F22" s="90">
        <v>133968</v>
      </c>
      <c r="G22" s="90">
        <v>133968</v>
      </c>
    </row>
    <row r="23" spans="1:7" x14ac:dyDescent="0.3">
      <c r="A23" s="90" t="s">
        <v>67</v>
      </c>
      <c r="B23" s="90"/>
      <c r="C23" s="90">
        <v>114357</v>
      </c>
      <c r="D23" s="90">
        <v>121970</v>
      </c>
      <c r="E23" s="90">
        <v>133968</v>
      </c>
      <c r="F23" s="90">
        <v>133968</v>
      </c>
      <c r="G23" s="90">
        <v>133968</v>
      </c>
    </row>
    <row r="24" spans="1:7" x14ac:dyDescent="0.3">
      <c r="A24" s="91" t="s">
        <v>74</v>
      </c>
      <c r="B24" s="91"/>
      <c r="C24" s="92">
        <v>3942.45</v>
      </c>
      <c r="D24" s="92">
        <v>6500</v>
      </c>
      <c r="E24" s="92">
        <v>5000</v>
      </c>
      <c r="F24" s="92">
        <v>5000</v>
      </c>
      <c r="G24" s="92">
        <v>5000</v>
      </c>
    </row>
    <row r="25" spans="1:7" x14ac:dyDescent="0.3">
      <c r="A25" s="90" t="s">
        <v>66</v>
      </c>
      <c r="B25" s="90"/>
      <c r="C25" s="90">
        <v>3942.45</v>
      </c>
      <c r="D25" s="90">
        <v>6500</v>
      </c>
      <c r="E25" s="90">
        <v>5000</v>
      </c>
      <c r="F25" s="90">
        <v>5000</v>
      </c>
      <c r="G25" s="90">
        <v>5000</v>
      </c>
    </row>
    <row r="26" spans="1:7" x14ac:dyDescent="0.3">
      <c r="A26" s="90" t="s">
        <v>68</v>
      </c>
      <c r="B26" s="90"/>
      <c r="C26" s="90">
        <v>3942.45</v>
      </c>
      <c r="D26" s="90">
        <v>6500</v>
      </c>
      <c r="E26" s="90">
        <v>5000</v>
      </c>
      <c r="F26" s="90">
        <v>5000</v>
      </c>
      <c r="G26" s="90">
        <v>5000</v>
      </c>
    </row>
    <row r="27" spans="1:7" x14ac:dyDescent="0.3">
      <c r="A27" s="88" t="s">
        <v>75</v>
      </c>
      <c r="B27" s="88"/>
      <c r="C27" s="89">
        <v>0</v>
      </c>
      <c r="D27" s="89">
        <v>1000</v>
      </c>
      <c r="E27" s="89">
        <v>1000</v>
      </c>
      <c r="F27" s="89">
        <v>1000</v>
      </c>
      <c r="G27" s="89">
        <v>1000</v>
      </c>
    </row>
    <row r="28" spans="1:7" x14ac:dyDescent="0.3">
      <c r="A28" s="90" t="s">
        <v>66</v>
      </c>
      <c r="B28" s="90"/>
      <c r="C28" s="90">
        <v>0</v>
      </c>
      <c r="D28" s="90">
        <v>500</v>
      </c>
      <c r="E28" s="90">
        <v>500</v>
      </c>
      <c r="F28" s="90">
        <v>500</v>
      </c>
      <c r="G28" s="90">
        <v>500</v>
      </c>
    </row>
    <row r="29" spans="1:7" x14ac:dyDescent="0.3">
      <c r="A29" s="90" t="s">
        <v>68</v>
      </c>
      <c r="B29" s="90"/>
      <c r="C29" s="90">
        <v>0</v>
      </c>
      <c r="D29" s="90">
        <v>500</v>
      </c>
      <c r="E29" s="90">
        <v>500</v>
      </c>
      <c r="F29" s="90">
        <v>500</v>
      </c>
      <c r="G29" s="90">
        <v>500</v>
      </c>
    </row>
    <row r="30" spans="1:7" x14ac:dyDescent="0.3">
      <c r="A30" s="90" t="s">
        <v>70</v>
      </c>
      <c r="B30" s="90"/>
      <c r="C30" s="90">
        <v>0</v>
      </c>
      <c r="D30" s="90">
        <v>500</v>
      </c>
      <c r="E30" s="90">
        <v>500</v>
      </c>
      <c r="F30" s="90">
        <v>500</v>
      </c>
      <c r="G30" s="90">
        <v>500</v>
      </c>
    </row>
    <row r="31" spans="1:7" x14ac:dyDescent="0.3">
      <c r="A31" s="90" t="s">
        <v>71</v>
      </c>
      <c r="B31" s="90"/>
      <c r="C31" s="90">
        <v>0</v>
      </c>
      <c r="D31" s="90">
        <v>500</v>
      </c>
      <c r="E31" s="90">
        <v>500</v>
      </c>
      <c r="F31" s="90">
        <v>500</v>
      </c>
      <c r="G31" s="90">
        <v>500</v>
      </c>
    </row>
    <row r="32" spans="1:7" x14ac:dyDescent="0.3">
      <c r="A32" s="90"/>
      <c r="B32" s="90"/>
      <c r="C32" s="90"/>
      <c r="D32" s="90"/>
      <c r="E32" s="90"/>
      <c r="F32" s="90"/>
      <c r="G32" s="90"/>
    </row>
    <row r="33" spans="1:7" x14ac:dyDescent="0.3">
      <c r="A33" s="90"/>
      <c r="B33" s="90"/>
      <c r="C33" s="90"/>
      <c r="D33" s="90"/>
      <c r="E33" s="90"/>
      <c r="F33" s="90"/>
      <c r="G33" s="90"/>
    </row>
    <row r="34" spans="1:7" x14ac:dyDescent="0.3">
      <c r="A34" s="86" t="s">
        <v>76</v>
      </c>
      <c r="B34" s="86"/>
      <c r="C34" s="87">
        <v>3354.93</v>
      </c>
      <c r="D34" s="87">
        <v>4910</v>
      </c>
      <c r="E34" s="87">
        <v>4910</v>
      </c>
      <c r="F34" s="87">
        <v>4910</v>
      </c>
      <c r="G34" s="87">
        <v>4910</v>
      </c>
    </row>
    <row r="35" spans="1:7" x14ac:dyDescent="0.3">
      <c r="A35" s="88" t="s">
        <v>65</v>
      </c>
      <c r="B35" s="88"/>
      <c r="C35" s="89">
        <v>3354.93</v>
      </c>
      <c r="D35" s="89">
        <v>4910</v>
      </c>
      <c r="E35" s="89">
        <v>4910</v>
      </c>
      <c r="F35" s="89">
        <v>4910</v>
      </c>
      <c r="G35" s="89">
        <v>4910</v>
      </c>
    </row>
    <row r="36" spans="1:7" x14ac:dyDescent="0.3">
      <c r="A36" s="90" t="s">
        <v>66</v>
      </c>
      <c r="B36" s="90"/>
      <c r="C36" s="90">
        <v>3354.93</v>
      </c>
      <c r="D36" s="90">
        <v>4910</v>
      </c>
      <c r="E36" s="90">
        <v>4910</v>
      </c>
      <c r="F36" s="90">
        <v>4910</v>
      </c>
      <c r="G36" s="90">
        <v>4910</v>
      </c>
    </row>
    <row r="37" spans="1:7" x14ac:dyDescent="0.3">
      <c r="A37" s="90" t="s">
        <v>67</v>
      </c>
      <c r="B37" s="90"/>
      <c r="C37" s="90">
        <v>3339.85</v>
      </c>
      <c r="D37" s="90">
        <v>4760</v>
      </c>
      <c r="E37" s="90">
        <v>4760</v>
      </c>
      <c r="F37" s="90">
        <v>4760</v>
      </c>
      <c r="G37" s="90">
        <v>4760</v>
      </c>
    </row>
    <row r="38" spans="1:7" x14ac:dyDescent="0.3">
      <c r="A38" s="90" t="s">
        <v>68</v>
      </c>
      <c r="B38" s="90"/>
      <c r="C38" s="90">
        <v>15.08</v>
      </c>
      <c r="D38" s="90">
        <v>150</v>
      </c>
      <c r="E38" s="90">
        <v>150</v>
      </c>
      <c r="F38" s="90">
        <v>150</v>
      </c>
      <c r="G38" s="90">
        <v>150</v>
      </c>
    </row>
    <row r="41" spans="1:7" ht="15.6" x14ac:dyDescent="0.3">
      <c r="E41" s="124" t="s">
        <v>85</v>
      </c>
    </row>
    <row r="43" spans="1:7" ht="15.6" x14ac:dyDescent="0.3">
      <c r="E43" s="124" t="s">
        <v>86</v>
      </c>
    </row>
  </sheetData>
  <mergeCells count="3">
    <mergeCell ref="A5:B5"/>
    <mergeCell ref="A6:B6"/>
    <mergeCell ref="A2:G2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 Sažetak</vt:lpstr>
      <vt:lpstr> Račun prihoda i rashoda</vt:lpstr>
      <vt:lpstr>Posebni dio</vt:lpstr>
      <vt:lpstr>' Račun prihoda i rashoda'!Print_Area</vt:lpstr>
      <vt:lpstr>' Sažetak'!Print_Area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2025-12-30T09:51:36Z</dcterms:modified>
</cp:coreProperties>
</file>